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45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  <sheet name="Račun financiranja" sheetId="6" r:id="rId6"/>
    <sheet name="Račun financiranja po izvorima" sheetId="9" r:id="rId7"/>
    <sheet name="List2" sheetId="2" r:id="rId8"/>
  </sheets>
  <definedNames>
    <definedName name="_xlnm.Print_Titles" localSheetId="4">'POSEBNI DIO'!$5:$5</definedName>
    <definedName name="_xlnm.Print_Titles" localSheetId="2">'Prihodi i rashodi po izvorima'!$9:$9</definedName>
    <definedName name="_xlnm.Print_Area" localSheetId="1">' Račun prihoda i rashoda'!$A$25:$H$36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B10" i="5"/>
  <c r="B35" i="8"/>
  <c r="D35" i="3"/>
  <c r="D18" i="3"/>
  <c r="C35" i="8"/>
  <c r="C10" i="8"/>
  <c r="E18" i="3"/>
  <c r="E20" i="3"/>
  <c r="E35" i="3"/>
  <c r="E29" i="3"/>
  <c r="E11" i="3"/>
  <c r="E10" i="5"/>
  <c r="F10" i="5"/>
  <c r="D10" i="5"/>
  <c r="F35" i="8"/>
  <c r="E35" i="8"/>
  <c r="E10" i="8"/>
  <c r="F10" i="8"/>
  <c r="D10" i="8"/>
  <c r="G11" i="3"/>
  <c r="G10" i="3" s="1"/>
  <c r="H11" i="3"/>
  <c r="H10" i="3" s="1"/>
  <c r="F11" i="3"/>
  <c r="F10" i="3" s="1"/>
  <c r="G29" i="3"/>
  <c r="G35" i="3"/>
  <c r="H35" i="3"/>
  <c r="H29" i="3"/>
  <c r="F35" i="3"/>
  <c r="F29" i="3"/>
  <c r="F28" i="3" l="1"/>
  <c r="B10" i="8"/>
  <c r="H11" i="10"/>
  <c r="D29" i="3"/>
  <c r="D28" i="3" s="1"/>
  <c r="D11" i="3"/>
  <c r="F8" i="10" s="1"/>
  <c r="F11" i="10"/>
  <c r="H8" i="10"/>
  <c r="J8" i="10"/>
  <c r="E10" i="3"/>
  <c r="E28" i="3"/>
  <c r="I8" i="10"/>
  <c r="G11" i="10"/>
  <c r="H28" i="3"/>
  <c r="G28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G8" i="10"/>
  <c r="D10" i="3" l="1"/>
  <c r="J14" i="10"/>
  <c r="J22" i="10" s="1"/>
  <c r="J28" i="10" s="1"/>
  <c r="J29" i="10" s="1"/>
  <c r="F14" i="10"/>
  <c r="F28" i="10" s="1"/>
  <c r="F29" i="10" s="1"/>
  <c r="G14" i="10"/>
  <c r="G28" i="10" s="1"/>
  <c r="G29" i="10" s="1"/>
  <c r="I14" i="10"/>
  <c r="I22" i="10" s="1"/>
  <c r="I28" i="10" s="1"/>
  <c r="I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<sst xmlns="http://schemas.openxmlformats.org/spreadsheetml/2006/main" count="415" uniqueCount="186">
  <si>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</si>
  <si>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</si>
  <si>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</si>
  <si>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</si>
  <si>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</si>
  <si>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</si>
  <si>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</si>
  <si>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</si>
  <si>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</si>
  <si>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</si>
  <si>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</si>
  <si>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</si>
  <si>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</si>
  <si>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</si>
  <si>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</si>
  <si>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</si>
  <si>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</si>
  <si>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</si>
  <si>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</si>
  <si>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</si>
  <si>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</si>
  <si>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</si>
  <si>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</si>
  <si>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</si>
  <si>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</si>
  <si>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</si>
  <si>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</si>
  <si>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</si>
  <si>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</si>
  <si>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</si>
  <si>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</si>
  <si>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</si>
  <si>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</si>
  <si>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</si>
  <si>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</si>
  <si>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</si>
  <si>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</si>
  <si>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</si>
  <si>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</si>
  <si>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</si>
  <si>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</si>
  <si>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</si>
  <si>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</si>
  <si>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</si>
  <si>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</si>
  <si>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</si>
  <si>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</si>
  <si>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</si>
  <si>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</si>
  <si>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</si>
  <si>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</si>
  <si>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</si>
  <si>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</si>
  <si>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</si>
  <si>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</si>
  <si>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</si>
  <si>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</si>
  <si>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</si>
  <si>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</si>
  <si>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</si>
  <si>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</si>
  <si>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</si>
  <si>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</si>
  <si>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</si>
  <si>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</si>
  <si>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</si>
  <si>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</t>
  </si>
  <si>
    <t>Naknada građanima i kućanstvima na temelju osiguranja i druge naknade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</si>
  <si>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</si>
  <si>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</si>
  <si>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</si>
  <si>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Kazne, upravne mjere i ostali prihodi</t>
  </si>
  <si>
    <t xml:space="preserve">  12 Prihodi za decentralizirane funkcije</t>
  </si>
  <si>
    <t>6 Donacije</t>
  </si>
  <si>
    <t>7 Prihodi od prodaje ili zamjene nefinancijske imovine i naknade s naslova osiguranja</t>
  </si>
  <si>
    <t>09 Obrazovanje</t>
  </si>
  <si>
    <t>091 Predškolsko i osnovno obrazovanje</t>
  </si>
  <si>
    <t>0912 Osnovno obrazovanje</t>
  </si>
  <si>
    <t>PROGRAM 1137</t>
  </si>
  <si>
    <t>PROGRAM ZAKONSKOG STANDARDA - DECENTRALIZIRANE FUNKCIJE</t>
  </si>
  <si>
    <t>Aktivnost A113701</t>
  </si>
  <si>
    <t>PROGRAMSKA DJELATNOST OSNOVNIH ŠKOLA GRADA</t>
  </si>
  <si>
    <t>PRIHODI ZA DECENTRALIZIRANE FUNKCIJE</t>
  </si>
  <si>
    <t>Izvor financiranja 12</t>
  </si>
  <si>
    <t>Financijski rashodi</t>
  </si>
  <si>
    <t>PROGRAM STANDARDA IZNAD DRŽAVNOG STANDARDA - ŠIRE JAVNE POTREBE</t>
  </si>
  <si>
    <t>PROGRAM 1138</t>
  </si>
  <si>
    <t>PROGRAM PRODUŽENOG BORAVKA I CJELODNEVNOG ODGOJNO - OBRAZOVANOG RADA</t>
  </si>
  <si>
    <t>Aktivnost A113801</t>
  </si>
  <si>
    <t>OPĆI PRIHODI I PRIMICI</t>
  </si>
  <si>
    <t>Izvor financiranja 11</t>
  </si>
  <si>
    <t>Izvor financiranja 44</t>
  </si>
  <si>
    <t>PRIHODI ZA POSEBNE NAMJENE - PRORAČUNSKI KORISNICI</t>
  </si>
  <si>
    <t>PROGRAM RADA S DAROVITIM UČENICIMA</t>
  </si>
  <si>
    <t>FAKULTATIVNI PREDMET "MOJA RIJEKA"</t>
  </si>
  <si>
    <t>Aktivnost A113804</t>
  </si>
  <si>
    <t>Aktivnost A113814</t>
  </si>
  <si>
    <t>GRAĐANSKI ODGOJ I OBRAZOVANJE</t>
  </si>
  <si>
    <t>Aktivnost A113821</t>
  </si>
  <si>
    <t>ZDRAVSTVENI ODGOJ I OBRAZOVANJE</t>
  </si>
  <si>
    <t>Aktivnost A113825</t>
  </si>
  <si>
    <t>OSTALE PROGRAMSKE AKTIVNOSTI OSNOVNIH ŠKOLA</t>
  </si>
  <si>
    <t>PROGRAM 1139</t>
  </si>
  <si>
    <t>Aktivnost A113901</t>
  </si>
  <si>
    <t>Izvor financiranja 31</t>
  </si>
  <si>
    <t>VLASTITI PRIHODI - PRORAČUNSKI KORISNICI</t>
  </si>
  <si>
    <t>Izvor financiranja 57</t>
  </si>
  <si>
    <t>POMOĆI - PRORAČUNSKI KORISNICI</t>
  </si>
  <si>
    <t>Izvor financiranja 62</t>
  </si>
  <si>
    <t>DONACIJE - PRORAČUNSKI KORISNICI</t>
  </si>
  <si>
    <t>Izvor financiranja 73</t>
  </si>
  <si>
    <t>PRIHODI OD PRODAJE NEFIN. IMOVINE I NAKNADA OD OSIGURANJA - PROR. KORISNICI</t>
  </si>
  <si>
    <t>Aktivnost A113913</t>
  </si>
  <si>
    <t>UDŽBENICI ZA UČENIKE OSNOVNIH ŠKOLA</t>
  </si>
  <si>
    <t>Naknade građanima i kućanstvima na temelju osiguranja i druge naknade</t>
  </si>
  <si>
    <t>Aktivnost A113914</t>
  </si>
  <si>
    <t>ODGOJNO - OBRAZOVNO, ADMINISTRATIVNO I TEHNIČKO OSOBLJE</t>
  </si>
  <si>
    <t>Aktivnost A113922</t>
  </si>
  <si>
    <t>PREHRANA UČENIKA OSNOVNIH ŠKOLA</t>
  </si>
  <si>
    <t>Kapitalni projekt K113902</t>
  </si>
  <si>
    <t>PROIZVEDENA DUGOTRAJNA IMOVINA OSNOVNIH ŠKOLA</t>
  </si>
  <si>
    <t>Aktivnost T113910</t>
  </si>
  <si>
    <t>ŠKOLSKI MEDNI DAN</t>
  </si>
  <si>
    <t xml:space="preserve">  44 Prihodi za posebne namjene-proračunksi korisnici</t>
  </si>
  <si>
    <t xml:space="preserve">  57 Pomoći-proračunski korisnici</t>
  </si>
  <si>
    <t xml:space="preserve"> 62 Donacije-proračunski korisnici</t>
  </si>
  <si>
    <t xml:space="preserve">  73 Prihodi od prodaje nefinancijske imovine i naknada od osiguranja-prorač.korisnici</t>
  </si>
  <si>
    <t xml:space="preserve">  31 Vlastiti prihodi-proračunski korisnici</t>
  </si>
  <si>
    <t>Ostali rashodi</t>
  </si>
  <si>
    <t>Vlastiti izvori</t>
  </si>
  <si>
    <t>Rezultat poslovanja</t>
  </si>
  <si>
    <t>9 PRENESENA SREDSTVA IZ PRETHODNIH GODINA</t>
  </si>
  <si>
    <t xml:space="preserve">  93 Višak - vlastiti prihodi</t>
  </si>
  <si>
    <t xml:space="preserve">  94 Višak - prihodi za posebne namjene</t>
  </si>
  <si>
    <t xml:space="preserve">  95 Višak - prihodi od pomoći</t>
  </si>
  <si>
    <t xml:space="preserve">  97 Višak - prihodi od prodaje ili zamjene nefinancijske imovine i naknade od osiguranja</t>
  </si>
  <si>
    <t>ULAGANJA U NEFINANCIJSKU IMOVINU OSNOVNIH ŠKOLA</t>
  </si>
  <si>
    <t>Kapitalni projekt K113703</t>
  </si>
  <si>
    <t>Izvor financiranja 93</t>
  </si>
  <si>
    <t>Izvor financiranja 94</t>
  </si>
  <si>
    <t>Izvor financiranja 95</t>
  </si>
  <si>
    <t xml:space="preserve">  95 Višak - Prihodi od pomoći</t>
  </si>
  <si>
    <t xml:space="preserve">  94 Višak - Prihodi za posebne namjene</t>
  </si>
  <si>
    <t xml:space="preserve">  97 Višak - Prihodi od prodaje ili zamjene nefinancijske imovine i naknade od osiguranja</t>
  </si>
  <si>
    <t xml:space="preserve">  93 Višak - Vlastiti prihodi</t>
  </si>
  <si>
    <t>Izvor financiranja 97</t>
  </si>
  <si>
    <t>VIŠAK - VLASTITI PRIHODI</t>
  </si>
  <si>
    <t>VIŠAK - PRIHODI ZA POSEBNE NAMJENE</t>
  </si>
  <si>
    <t>VIŠAK - PRIHODI OD POMOĆI</t>
  </si>
  <si>
    <t>VIŠAK - PRIHODI OD PRODAJE ILI ZAMJENE NEFINANCIJSKE IMOVINE I NAKNADE OD OSIGURANJA</t>
  </si>
  <si>
    <t>Projekcija plana
za 2026.</t>
  </si>
  <si>
    <t>Izvršenje 2023.*</t>
  </si>
  <si>
    <t>Plan 2024.</t>
  </si>
  <si>
    <t>Plan za 2025.</t>
  </si>
  <si>
    <t>Projekcija plana
za 2027.</t>
  </si>
  <si>
    <t>Proračun za 2025.</t>
  </si>
  <si>
    <t>Projekcija proračuna
za 2027.</t>
  </si>
  <si>
    <t>Izvršenje 2023.</t>
  </si>
  <si>
    <t>Projekcija 
za 2027.</t>
  </si>
  <si>
    <t>96-višak -donacije</t>
  </si>
  <si>
    <t xml:space="preserve"> Tekući Plan 2024.</t>
  </si>
  <si>
    <t>Aktivnost A113811</t>
  </si>
  <si>
    <t>OSTALE AKTIVNOSTI-LIPA PAMTI</t>
  </si>
  <si>
    <t>Rashod</t>
  </si>
  <si>
    <t>Aktivnost A113810</t>
  </si>
  <si>
    <t>PROGRAM STVARALAŠTVA</t>
  </si>
  <si>
    <t>Aktivnost A113818</t>
  </si>
  <si>
    <t>POMOĆNICI U NASTAVI</t>
  </si>
  <si>
    <t>Rashod za zaposlene</t>
  </si>
  <si>
    <t>Izvor financiranja 96</t>
  </si>
  <si>
    <t>VIŠAK-DONACIJE</t>
  </si>
  <si>
    <t>Rashodi</t>
  </si>
  <si>
    <t>VIŠAK -DONACIJE</t>
  </si>
  <si>
    <t>Rashod za nabavu nefinancijske imovine</t>
  </si>
  <si>
    <t>Rashod za nabavu proizvedene dugotrajne imovine imovine</t>
  </si>
  <si>
    <t>Aktivnost T140901</t>
  </si>
  <si>
    <t>ERASMUS+osnažimo kreativnost i mentalno zdravlje - EU</t>
  </si>
  <si>
    <t>Aktivnost T140908</t>
  </si>
  <si>
    <t>RINKLUZIJA 8-RIJEČKI MODEL PODRŠKE UČENICIMA S TEŠKOĆAMA EU</t>
  </si>
  <si>
    <t>POMOĆI-PRORAČUNSKI KORISNICI</t>
  </si>
  <si>
    <t>Tekući Plan 2024.</t>
  </si>
  <si>
    <t>FINANCIJSKI PLAN PRORAČUNSKOG KORISNIKA JEDINICE LOKALNE I PODRUČNE (REGIONALNE) SAMOUPRAVE 
ZA 2025. I PROJEKCIJA ZA 2026. I 2027. GODINU</t>
  </si>
  <si>
    <t>FINANCIJSKI PLAN OSNOVNE ŠKOLE GORNJA VEŽICA
ZA 2024. I PROJEKCIJA ZA 2025. I 2026. GODINU</t>
  </si>
  <si>
    <t>FINANCIJSKI PLAN OSNOVNE ŠKOLE  GORNJA VEŽICA
ZA 2025. I PROJEKCIJA ZA 2026. I 2027. GODINU</t>
  </si>
  <si>
    <t>FINANCIJSKI PLAN OSNOVNE ŠKOLE GORNJA  VEŽICA
ZA 2025. I PROJEKCIJA ZA 2026. I 2027. GODINU</t>
  </si>
  <si>
    <t>FINANCIJSKI PLAN OSNOVNE ŠKOLE  GORNJA VEŽICA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</si>
</sst>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19" fillId="5" borderId="4" xfId="0" applyFont="1" applyFill="1" applyBorder="1" applyAlignment="1">
      <alignment horizontal="left" vertical="center" wrapText="1"/>
    </xf>
    <xf numFmtId="3" fontId="19" fillId="5" borderId="4" xfId="0" applyNumberFormat="1" applyFont="1" applyFill="1" applyBorder="1" applyAlignment="1">
      <alignment horizontal="right"/>
    </xf>
    <xf numFmtId="3" fontId="19" fillId="5" borderId="3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0" fontId="20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 wrapText="1"/>
    </xf>
    <xf numFmtId="0" fontId="21" fillId="0" borderId="4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0" xfId="0" applyFont="1"/>
    <xf numFmtId="3" fontId="25" fillId="0" borderId="3" xfId="0" applyNumberFormat="1" applyFont="1" applyBorder="1"/>
    <xf numFmtId="3" fontId="22" fillId="0" borderId="3" xfId="0" applyNumberFormat="1" applyFont="1" applyBorder="1"/>
    <xf numFmtId="3" fontId="25" fillId="5" borderId="3" xfId="0" applyNumberFormat="1" applyFont="1" applyFill="1" applyBorder="1"/>
    <xf numFmtId="0" fontId="22" fillId="0" borderId="3" xfId="0" applyFont="1" applyBorder="1"/>
    <xf numFmtId="0" fontId="24" fillId="0" borderId="3" xfId="0" applyFont="1" applyBorder="1" applyAlignment="1">
      <alignment wrapText="1"/>
    </xf>
    <xf numFmtId="0" fontId="24" fillId="0" borderId="3" xfId="0" applyFont="1" applyBorder="1"/>
    <xf numFmtId="0" fontId="24" fillId="0" borderId="3" xfId="0" applyFont="1" applyBorder="1" applyAlignment="1">
      <alignment horizontal="left"/>
    </xf>
    <xf numFmtId="0" fontId="26" fillId="0" borderId="3" xfId="0" applyFont="1" applyBorder="1" applyAlignment="1">
      <alignment wrapText="1"/>
    </xf>
    <xf numFmtId="3" fontId="19" fillId="0" borderId="3" xfId="0" applyNumberFormat="1" applyFont="1" applyBorder="1" applyAlignment="1">
      <alignment horizontal="right" wrapText="1"/>
    </xf>
    <xf numFmtId="0" fontId="25" fillId="0" borderId="0" xfId="0" applyFont="1"/>
    <xf numFmtId="3" fontId="2" fillId="0" borderId="0" xfId="0" applyNumberFormat="1" applyFont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/>
    <xf numFmtId="0" fontId="27" fillId="0" borderId="0" xfId="0" applyFont="1"/>
    <xf numFmtId="0" fontId="27" fillId="0" borderId="0" xfId="0" applyFont="1" applyAlignment="1">
      <alignment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/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21" sqref="A21:E2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8" t="s">
        <v>184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8" t="s">
        <v>18</v>
      </c>
      <c r="B3" s="118"/>
      <c r="C3" s="118"/>
      <c r="D3" s="118"/>
      <c r="E3" s="118"/>
      <c r="F3" s="118"/>
      <c r="G3" s="118"/>
      <c r="H3" s="118"/>
      <c r="I3" s="119"/>
      <c r="J3" s="119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8" t="s">
        <v>24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32</v>
      </c>
    </row>
    <row r="7" spans="1:10" ht="25.5" x14ac:dyDescent="0.25">
      <c r="A7" s="25"/>
      <c r="B7" s="26"/>
      <c r="C7" s="26"/>
      <c r="D7" s="27"/>
      <c r="E7" s="28"/>
      <c r="F7" s="3" t="s">
        <v>151</v>
      </c>
      <c r="G7" s="3" t="s">
        <v>180</v>
      </c>
      <c r="H7" s="3" t="s">
        <v>153</v>
      </c>
      <c r="I7" s="3" t="s">
        <v>150</v>
      </c>
      <c r="J7" s="3" t="s">
        <v>154</v>
      </c>
    </row>
    <row r="8" spans="1:10" x14ac:dyDescent="0.25">
      <c r="A8" s="121" t="s">
        <v>0</v>
      </c>
      <c r="B8" s="122"/>
      <c r="C8" s="122"/>
      <c r="D8" s="122"/>
      <c r="E8" s="123"/>
      <c r="F8" s="29">
        <f>F9+F10</f>
        <v>1747067</v>
      </c>
      <c r="G8" s="29">
        <f t="shared" ref="G8:J8" si="0">G9+G10</f>
        <v>2293726</v>
      </c>
      <c r="H8" s="29">
        <f t="shared" si="0"/>
        <v>2582204</v>
      </c>
      <c r="I8" s="29">
        <f t="shared" si="0"/>
        <v>2584728</v>
      </c>
      <c r="J8" s="29">
        <f t="shared" si="0"/>
        <v>2568211</v>
      </c>
    </row>
    <row r="9" spans="1:10" x14ac:dyDescent="0.25">
      <c r="A9" s="124" t="s">
        <v>33</v>
      </c>
      <c r="B9" s="125"/>
      <c r="C9" s="125"/>
      <c r="D9" s="125"/>
      <c r="E9" s="117"/>
      <c r="F9" s="30">
        <v>1746615</v>
      </c>
      <c r="G9" s="30">
        <v>2293526</v>
      </c>
      <c r="H9" s="30">
        <v>2582204</v>
      </c>
      <c r="I9" s="30">
        <v>2584728</v>
      </c>
      <c r="J9" s="30">
        <v>2568211</v>
      </c>
    </row>
    <row r="10" spans="1:10" x14ac:dyDescent="0.25">
      <c r="A10" s="116" t="s">
        <v>34</v>
      </c>
      <c r="B10" s="117"/>
      <c r="C10" s="117"/>
      <c r="D10" s="117"/>
      <c r="E10" s="117"/>
      <c r="F10" s="30">
        <v>452</v>
      </c>
      <c r="G10" s="30">
        <v>200</v>
      </c>
      <c r="H10" s="30"/>
      <c r="I10" s="30"/>
      <c r="J10" s="30"/>
    </row>
    <row r="11" spans="1:10" x14ac:dyDescent="0.25">
      <c r="A11" s="33" t="s">
        <v>1</v>
      </c>
      <c r="B11" s="41"/>
      <c r="C11" s="41"/>
      <c r="D11" s="41"/>
      <c r="E11" s="41"/>
      <c r="F11" s="29">
        <f>F12+F13</f>
        <v>1745361</v>
      </c>
      <c r="G11" s="29">
        <f t="shared" ref="G11:J11" si="1">G12+G13</f>
        <v>2311983</v>
      </c>
      <c r="H11" s="29">
        <f t="shared" si="1"/>
        <v>2582204</v>
      </c>
      <c r="I11" s="29">
        <f t="shared" si="1"/>
        <v>2584728</v>
      </c>
      <c r="J11" s="29">
        <f t="shared" si="1"/>
        <v>2568211</v>
      </c>
    </row>
    <row r="12" spans="1:10" x14ac:dyDescent="0.25">
      <c r="A12" s="126" t="s">
        <v>35</v>
      </c>
      <c r="B12" s="125"/>
      <c r="C12" s="125"/>
      <c r="D12" s="125"/>
      <c r="E12" s="125"/>
      <c r="F12" s="30">
        <v>1710995</v>
      </c>
      <c r="G12" s="30">
        <v>2278686</v>
      </c>
      <c r="H12" s="30">
        <v>2561104</v>
      </c>
      <c r="I12" s="30">
        <v>2563628</v>
      </c>
      <c r="J12" s="30">
        <v>2547111</v>
      </c>
    </row>
    <row r="13" spans="1:10" x14ac:dyDescent="0.25">
      <c r="A13" s="116" t="s">
        <v>36</v>
      </c>
      <c r="B13" s="117"/>
      <c r="C13" s="117"/>
      <c r="D13" s="117"/>
      <c r="E13" s="117"/>
      <c r="F13" s="30">
        <v>34366</v>
      </c>
      <c r="G13" s="30">
        <v>33297</v>
      </c>
      <c r="H13" s="30">
        <v>21100</v>
      </c>
      <c r="I13" s="30">
        <v>21100</v>
      </c>
      <c r="J13" s="30">
        <v>21100</v>
      </c>
    </row>
    <row r="14" spans="1:10" x14ac:dyDescent="0.25">
      <c r="A14" s="127" t="s">
        <v>58</v>
      </c>
      <c r="B14" s="122"/>
      <c r="C14" s="122"/>
      <c r="D14" s="122"/>
      <c r="E14" s="122"/>
      <c r="F14" s="29">
        <f>F8-F11</f>
        <v>1706</v>
      </c>
      <c r="G14" s="29">
        <f t="shared" ref="G14:J14" si="2">G8-G11</f>
        <v>-18257</v>
      </c>
      <c r="H14" s="29">
        <f t="shared" si="2"/>
        <v>0</v>
      </c>
      <c r="I14" s="29">
        <f t="shared" si="2"/>
        <v>0</v>
      </c>
      <c r="J14" s="29">
        <f t="shared" si="2"/>
        <v>0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18" t="s">
        <v>25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151</v>
      </c>
      <c r="G18" s="3" t="s">
        <v>180</v>
      </c>
      <c r="H18" s="3" t="s">
        <v>155</v>
      </c>
      <c r="I18" s="3" t="s">
        <v>39</v>
      </c>
      <c r="J18" s="3" t="s">
        <v>156</v>
      </c>
    </row>
    <row r="19" spans="1:10" x14ac:dyDescent="0.25">
      <c r="A19" s="116" t="s">
        <v>37</v>
      </c>
      <c r="B19" s="117"/>
      <c r="C19" s="117"/>
      <c r="D19" s="117"/>
      <c r="E19" s="117"/>
      <c r="F19" s="30"/>
      <c r="G19" s="30"/>
      <c r="H19" s="30"/>
      <c r="I19" s="30"/>
      <c r="J19" s="42"/>
    </row>
    <row r="20" spans="1:10" x14ac:dyDescent="0.25">
      <c r="A20" s="116" t="s">
        <v>38</v>
      </c>
      <c r="B20" s="117"/>
      <c r="C20" s="117"/>
      <c r="D20" s="117"/>
      <c r="E20" s="117"/>
      <c r="F20" s="30"/>
      <c r="G20" s="30"/>
      <c r="H20" s="30"/>
      <c r="I20" s="30"/>
      <c r="J20" s="42"/>
    </row>
    <row r="21" spans="1:10" x14ac:dyDescent="0.25">
      <c r="A21" s="127" t="s">
        <v>2</v>
      </c>
      <c r="B21" s="122"/>
      <c r="C21" s="122"/>
      <c r="D21" s="122"/>
      <c r="E21" s="122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127" t="s">
        <v>59</v>
      </c>
      <c r="B22" s="122"/>
      <c r="C22" s="122"/>
      <c r="D22" s="122"/>
      <c r="E22" s="122"/>
      <c r="F22" s="29"/>
      <c r="G22" s="29"/>
      <c r="H22" s="29">
        <f t="shared" ref="H22:J22" si="4">H14+H21</f>
        <v>0</v>
      </c>
      <c r="I22" s="29">
        <f t="shared" si="4"/>
        <v>0</v>
      </c>
      <c r="J22" s="29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18" t="s">
        <v>60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5"/>
      <c r="B26" s="26"/>
      <c r="C26" s="26"/>
      <c r="D26" s="27"/>
      <c r="E26" s="28"/>
      <c r="F26" s="3" t="s">
        <v>151</v>
      </c>
      <c r="G26" s="3" t="s">
        <v>180</v>
      </c>
      <c r="H26" s="3" t="s">
        <v>155</v>
      </c>
      <c r="I26" s="3" t="s">
        <v>39</v>
      </c>
      <c r="J26" s="3" t="s">
        <v>156</v>
      </c>
    </row>
    <row r="27" spans="1:10" ht="15" customHeight="1" x14ac:dyDescent="0.25">
      <c r="A27" s="130" t="s">
        <v>61</v>
      </c>
      <c r="B27" s="131"/>
      <c r="C27" s="131"/>
      <c r="D27" s="131"/>
      <c r="E27" s="132"/>
      <c r="F27" s="43">
        <v>1706</v>
      </c>
      <c r="G27" s="43">
        <v>-18257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127" t="s">
        <v>62</v>
      </c>
      <c r="B28" s="122"/>
      <c r="C28" s="122"/>
      <c r="D28" s="122"/>
      <c r="E28" s="122"/>
      <c r="F28" s="45">
        <f>F22+F27</f>
        <v>1706</v>
      </c>
      <c r="G28" s="45">
        <f t="shared" ref="G28:J28" si="5">G22+G27</f>
        <v>-18257</v>
      </c>
      <c r="H28" s="45">
        <f t="shared" si="5"/>
        <v>0</v>
      </c>
      <c r="I28" s="45">
        <f t="shared" si="5"/>
        <v>0</v>
      </c>
      <c r="J28" s="46">
        <f t="shared" si="5"/>
        <v>0</v>
      </c>
    </row>
    <row r="29" spans="1:10" ht="45" customHeight="1" x14ac:dyDescent="0.25">
      <c r="A29" s="121" t="s">
        <v>63</v>
      </c>
      <c r="B29" s="133"/>
      <c r="C29" s="133"/>
      <c r="D29" s="133"/>
      <c r="E29" s="134"/>
      <c r="F29" s="45">
        <f>F14+F21+F27-F28</f>
        <v>1706</v>
      </c>
      <c r="G29" s="45">
        <f t="shared" ref="G29:J29" si="6">G14+G21+G27-G28</f>
        <v>-18257</v>
      </c>
      <c r="H29" s="45">
        <f t="shared" si="6"/>
        <v>0</v>
      </c>
      <c r="I29" s="45">
        <f t="shared" si="6"/>
        <v>0</v>
      </c>
      <c r="J29" s="46">
        <f t="shared" si="6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35" t="s">
        <v>57</v>
      </c>
      <c r="B31" s="135"/>
      <c r="C31" s="135"/>
      <c r="D31" s="135"/>
      <c r="E31" s="135"/>
      <c r="F31" s="135"/>
      <c r="G31" s="135"/>
      <c r="H31" s="135"/>
      <c r="I31" s="135"/>
      <c r="J31" s="135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151</v>
      </c>
      <c r="G33" s="56" t="s">
        <v>152</v>
      </c>
      <c r="H33" s="56" t="s">
        <v>155</v>
      </c>
      <c r="I33" s="56" t="s">
        <v>39</v>
      </c>
      <c r="J33" s="56" t="s">
        <v>156</v>
      </c>
    </row>
    <row r="34" spans="1:10" x14ac:dyDescent="0.25">
      <c r="A34" s="130" t="s">
        <v>61</v>
      </c>
      <c r="B34" s="131"/>
      <c r="C34" s="131"/>
      <c r="D34" s="131"/>
      <c r="E34" s="132"/>
      <c r="F34" s="43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130" t="s">
        <v>64</v>
      </c>
      <c r="B35" s="131"/>
      <c r="C35" s="131"/>
      <c r="D35" s="131"/>
      <c r="E35" s="132"/>
      <c r="F35" s="43">
        <v>0</v>
      </c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130" t="s">
        <v>65</v>
      </c>
      <c r="B36" s="136"/>
      <c r="C36" s="136"/>
      <c r="D36" s="136"/>
      <c r="E36" s="137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127" t="s">
        <v>62</v>
      </c>
      <c r="B37" s="122"/>
      <c r="C37" s="122"/>
      <c r="D37" s="122"/>
      <c r="E37" s="122"/>
      <c r="F37" s="31">
        <f>F34-F35+F36</f>
        <v>0</v>
      </c>
      <c r="G37" s="31">
        <f t="shared" ref="G37:J37" si="7">G34-G35+G36</f>
        <v>0</v>
      </c>
      <c r="H37" s="31">
        <f t="shared" si="7"/>
        <v>0</v>
      </c>
      <c r="I37" s="31">
        <f t="shared" si="7"/>
        <v>0</v>
      </c>
      <c r="J37" s="57">
        <f t="shared" si="7"/>
        <v>0</v>
      </c>
    </row>
    <row r="38" spans="1:10" ht="17.25" customHeight="1" x14ac:dyDescent="0.25"/>
    <row r="39" spans="1:10" x14ac:dyDescent="0.25">
      <c r="A39" s="128"/>
      <c r="B39" s="129"/>
      <c r="C39" s="129"/>
      <c r="D39" s="129"/>
      <c r="E39" s="129"/>
      <c r="F39" s="129"/>
      <c r="G39" s="129"/>
      <c r="H39" s="129"/>
      <c r="I39" s="129"/>
      <c r="J39" s="12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8" t="s">
        <v>185</v>
      </c>
      <c r="B1" s="118"/>
      <c r="C1" s="118"/>
      <c r="D1" s="118"/>
      <c r="E1" s="118"/>
      <c r="F1" s="118"/>
      <c r="G1" s="118"/>
      <c r="H1" s="11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8" t="s">
        <v>18</v>
      </c>
      <c r="B3" s="118"/>
      <c r="C3" s="118"/>
      <c r="D3" s="118"/>
      <c r="E3" s="118"/>
      <c r="F3" s="118"/>
      <c r="G3" s="118"/>
      <c r="H3" s="11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8" t="s">
        <v>4</v>
      </c>
      <c r="B5" s="118"/>
      <c r="C5" s="118"/>
      <c r="D5" s="118"/>
      <c r="E5" s="118"/>
      <c r="F5" s="118"/>
      <c r="G5" s="118"/>
      <c r="H5" s="11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18" t="s">
        <v>40</v>
      </c>
      <c r="B7" s="118"/>
      <c r="C7" s="118"/>
      <c r="D7" s="118"/>
      <c r="E7" s="118"/>
      <c r="F7" s="118"/>
      <c r="G7" s="118"/>
      <c r="H7" s="11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157</v>
      </c>
      <c r="E9" s="18" t="s">
        <v>180</v>
      </c>
      <c r="F9" s="18" t="s">
        <v>153</v>
      </c>
      <c r="G9" s="18" t="s">
        <v>31</v>
      </c>
      <c r="H9" s="18" t="s">
        <v>158</v>
      </c>
    </row>
    <row r="10" spans="1:8" s="62" customFormat="1" x14ac:dyDescent="0.25">
      <c r="A10" s="35"/>
      <c r="B10" s="36"/>
      <c r="C10" s="34" t="s">
        <v>0</v>
      </c>
      <c r="D10" s="98">
        <f>+D11+D18+D20</f>
        <v>1758216</v>
      </c>
      <c r="E10" s="59">
        <f>E11+E18+E20</f>
        <v>2311983</v>
      </c>
      <c r="F10" s="59">
        <f>F11</f>
        <v>2582204</v>
      </c>
      <c r="G10" s="59">
        <f t="shared" ref="G10:H10" si="0">G11</f>
        <v>2584728</v>
      </c>
      <c r="H10" s="59">
        <f t="shared" si="0"/>
        <v>2568211</v>
      </c>
    </row>
    <row r="11" spans="1:8" s="62" customFormat="1" ht="15.75" customHeight="1" x14ac:dyDescent="0.25">
      <c r="A11" s="11">
        <v>6</v>
      </c>
      <c r="B11" s="11"/>
      <c r="C11" s="11" t="s">
        <v>7</v>
      </c>
      <c r="D11" s="61">
        <f>SUM(D12:D17)</f>
        <v>1746615</v>
      </c>
      <c r="E11" s="61">
        <f>SUM(E12:E17)</f>
        <v>2293526</v>
      </c>
      <c r="F11" s="61">
        <f>SUM(F12:F17)</f>
        <v>2582204</v>
      </c>
      <c r="G11" s="61">
        <f t="shared" ref="G11:H11" si="1">SUM(G12:G17)</f>
        <v>2584728</v>
      </c>
      <c r="H11" s="61">
        <f t="shared" si="1"/>
        <v>2568211</v>
      </c>
    </row>
    <row r="12" spans="1:8" ht="38.25" x14ac:dyDescent="0.25">
      <c r="A12" s="11"/>
      <c r="B12" s="15">
        <v>63</v>
      </c>
      <c r="C12" s="15" t="s">
        <v>27</v>
      </c>
      <c r="D12" s="8">
        <v>1482938</v>
      </c>
      <c r="E12" s="9">
        <v>1929043</v>
      </c>
      <c r="F12" s="9">
        <v>2147500</v>
      </c>
      <c r="G12" s="9">
        <v>2145500</v>
      </c>
      <c r="H12" s="9">
        <v>2145500</v>
      </c>
    </row>
    <row r="13" spans="1:8" x14ac:dyDescent="0.25">
      <c r="A13" s="11"/>
      <c r="B13" s="15">
        <v>64</v>
      </c>
      <c r="C13" s="15" t="s">
        <v>68</v>
      </c>
      <c r="D13" s="8"/>
      <c r="E13" s="9"/>
      <c r="F13" s="9"/>
      <c r="G13" s="9"/>
      <c r="H13" s="9"/>
    </row>
    <row r="14" spans="1:8" ht="51" x14ac:dyDescent="0.25">
      <c r="A14" s="11"/>
      <c r="B14" s="15">
        <v>65</v>
      </c>
      <c r="C14" s="15" t="s">
        <v>69</v>
      </c>
      <c r="D14" s="8">
        <v>103609</v>
      </c>
      <c r="E14" s="9">
        <v>141500</v>
      </c>
      <c r="F14" s="9">
        <v>139500</v>
      </c>
      <c r="G14" s="9">
        <v>141500</v>
      </c>
      <c r="H14" s="9">
        <v>141500</v>
      </c>
    </row>
    <row r="15" spans="1:8" ht="51" x14ac:dyDescent="0.25">
      <c r="A15" s="11"/>
      <c r="B15" s="15">
        <v>66</v>
      </c>
      <c r="C15" s="15" t="s">
        <v>70</v>
      </c>
      <c r="D15" s="8">
        <v>4571</v>
      </c>
      <c r="E15" s="9">
        <v>10000</v>
      </c>
      <c r="F15" s="9">
        <v>12700</v>
      </c>
      <c r="G15" s="9">
        <v>12700</v>
      </c>
      <c r="H15" s="9">
        <v>12700</v>
      </c>
    </row>
    <row r="16" spans="1:8" ht="38.25" x14ac:dyDescent="0.25">
      <c r="A16" s="12"/>
      <c r="B16" s="12">
        <v>67</v>
      </c>
      <c r="C16" s="15" t="s">
        <v>28</v>
      </c>
      <c r="D16" s="8">
        <v>155497</v>
      </c>
      <c r="E16" s="9">
        <v>211983</v>
      </c>
      <c r="F16" s="9">
        <v>282204</v>
      </c>
      <c r="G16" s="9">
        <v>284728</v>
      </c>
      <c r="H16" s="9">
        <v>268211</v>
      </c>
    </row>
    <row r="17" spans="1:8" ht="29.1" customHeight="1" x14ac:dyDescent="0.25">
      <c r="A17" s="12"/>
      <c r="B17" s="15">
        <v>68</v>
      </c>
      <c r="C17" s="87" t="s">
        <v>71</v>
      </c>
      <c r="D17" s="8"/>
      <c r="E17" s="9">
        <v>1000</v>
      </c>
      <c r="F17" s="9">
        <v>300</v>
      </c>
      <c r="G17" s="9">
        <v>300</v>
      </c>
      <c r="H17" s="9">
        <v>300</v>
      </c>
    </row>
    <row r="18" spans="1:8" ht="29.1" customHeight="1" x14ac:dyDescent="0.25">
      <c r="A18" s="24">
        <v>7</v>
      </c>
      <c r="B18" s="11"/>
      <c r="C18" s="90" t="s">
        <v>8</v>
      </c>
      <c r="D18" s="61">
        <f>D19</f>
        <v>452</v>
      </c>
      <c r="E18" s="61">
        <f>E19</f>
        <v>200</v>
      </c>
      <c r="F18" s="61"/>
      <c r="G18" s="61"/>
      <c r="H18" s="61"/>
    </row>
    <row r="19" spans="1:8" ht="39" x14ac:dyDescent="0.25">
      <c r="A19" s="12"/>
      <c r="B19" s="15">
        <v>72</v>
      </c>
      <c r="C19" s="87" t="s">
        <v>26</v>
      </c>
      <c r="D19" s="9">
        <v>452</v>
      </c>
      <c r="E19" s="9">
        <v>200</v>
      </c>
      <c r="F19" s="9"/>
      <c r="G19" s="9"/>
      <c r="H19" s="9"/>
    </row>
    <row r="20" spans="1:8" x14ac:dyDescent="0.25">
      <c r="A20" s="24">
        <v>9</v>
      </c>
      <c r="B20" s="11"/>
      <c r="C20" s="90" t="s">
        <v>129</v>
      </c>
      <c r="D20" s="61">
        <v>11149</v>
      </c>
      <c r="E20" s="61">
        <f>E21</f>
        <v>18257</v>
      </c>
      <c r="F20" s="61"/>
      <c r="G20" s="61"/>
      <c r="H20" s="61"/>
    </row>
    <row r="21" spans="1:8" s="82" customFormat="1" ht="14.25" x14ac:dyDescent="0.2">
      <c r="A21" s="86"/>
      <c r="B21" s="89">
        <v>92</v>
      </c>
      <c r="C21" s="88" t="s">
        <v>130</v>
      </c>
      <c r="D21" s="84">
        <v>11149</v>
      </c>
      <c r="E21" s="84">
        <v>18257</v>
      </c>
      <c r="F21" s="86"/>
      <c r="G21" s="86"/>
      <c r="H21" s="86"/>
    </row>
    <row r="22" spans="1:8" s="82" customFormat="1" ht="14.25" x14ac:dyDescent="0.2">
      <c r="B22" s="100"/>
      <c r="C22" s="101"/>
      <c r="E22" s="95"/>
    </row>
    <row r="23" spans="1:8" s="82" customFormat="1" ht="14.25" x14ac:dyDescent="0.2">
      <c r="B23" s="100"/>
      <c r="C23" s="101"/>
      <c r="E23" s="95"/>
    </row>
    <row r="25" spans="1:8" ht="15.75" x14ac:dyDescent="0.25">
      <c r="A25" s="118" t="s">
        <v>41</v>
      </c>
      <c r="B25" s="138"/>
      <c r="C25" s="138"/>
      <c r="D25" s="138"/>
      <c r="E25" s="138"/>
      <c r="F25" s="138"/>
      <c r="G25" s="138"/>
      <c r="H25" s="138"/>
    </row>
    <row r="26" spans="1:8" ht="18" x14ac:dyDescent="0.25">
      <c r="A26" s="4"/>
      <c r="B26" s="4"/>
      <c r="C26" s="4"/>
      <c r="D26" s="4"/>
      <c r="E26" s="4"/>
      <c r="F26" s="4"/>
      <c r="G26" s="5"/>
      <c r="H26" s="5"/>
    </row>
    <row r="27" spans="1:8" ht="25.5" x14ac:dyDescent="0.25">
      <c r="A27" s="18" t="s">
        <v>5</v>
      </c>
      <c r="B27" s="17" t="s">
        <v>6</v>
      </c>
      <c r="C27" s="17" t="s">
        <v>9</v>
      </c>
      <c r="D27" s="17" t="s">
        <v>157</v>
      </c>
      <c r="E27" s="18" t="s">
        <v>180</v>
      </c>
      <c r="F27" s="18" t="s">
        <v>153</v>
      </c>
      <c r="G27" s="18" t="s">
        <v>31</v>
      </c>
      <c r="H27" s="18" t="s">
        <v>158</v>
      </c>
    </row>
    <row r="28" spans="1:8" x14ac:dyDescent="0.25">
      <c r="A28" s="35"/>
      <c r="B28" s="36"/>
      <c r="C28" s="34" t="s">
        <v>1</v>
      </c>
      <c r="D28" s="98">
        <f>+D29+D35</f>
        <v>1745361</v>
      </c>
      <c r="E28" s="59">
        <f>+E29+E35</f>
        <v>2311983</v>
      </c>
      <c r="F28" s="59">
        <f>+F29+F35</f>
        <v>2582204</v>
      </c>
      <c r="G28" s="59">
        <f t="shared" ref="G28:H28" si="2">+G29+G35</f>
        <v>2584728</v>
      </c>
      <c r="H28" s="59">
        <f t="shared" si="2"/>
        <v>2568211</v>
      </c>
    </row>
    <row r="29" spans="1:8" s="62" customFormat="1" ht="15.75" customHeight="1" x14ac:dyDescent="0.25">
      <c r="A29" s="11">
        <v>3</v>
      </c>
      <c r="B29" s="11"/>
      <c r="C29" s="11" t="s">
        <v>10</v>
      </c>
      <c r="D29" s="60">
        <f>SUM(D30:D34)</f>
        <v>1710995</v>
      </c>
      <c r="E29" s="61">
        <f>SUM(E30:E34)</f>
        <v>2278686</v>
      </c>
      <c r="F29" s="61">
        <f>SUM(F30:F33)</f>
        <v>2561104</v>
      </c>
      <c r="G29" s="61">
        <f>SUM(G30:G33)</f>
        <v>2563628</v>
      </c>
      <c r="H29" s="61">
        <f t="shared" ref="H29" si="3">SUM(H30:H33)</f>
        <v>2547111</v>
      </c>
    </row>
    <row r="30" spans="1:8" ht="15.75" customHeight="1" x14ac:dyDescent="0.25">
      <c r="A30" s="11"/>
      <c r="B30" s="15">
        <v>31</v>
      </c>
      <c r="C30" s="15" t="s">
        <v>11</v>
      </c>
      <c r="D30" s="8">
        <v>1298272</v>
      </c>
      <c r="E30" s="9">
        <v>1822936</v>
      </c>
      <c r="F30" s="9">
        <v>2104028</v>
      </c>
      <c r="G30" s="9">
        <v>2110868</v>
      </c>
      <c r="H30" s="9">
        <v>2096541</v>
      </c>
    </row>
    <row r="31" spans="1:8" x14ac:dyDescent="0.25">
      <c r="A31" s="12"/>
      <c r="B31" s="12">
        <v>32</v>
      </c>
      <c r="C31" s="12" t="s">
        <v>21</v>
      </c>
      <c r="D31" s="8">
        <v>364791</v>
      </c>
      <c r="E31" s="9">
        <v>410354</v>
      </c>
      <c r="F31" s="9">
        <v>405080</v>
      </c>
      <c r="G31" s="9">
        <v>400764</v>
      </c>
      <c r="H31" s="9">
        <v>398574</v>
      </c>
    </row>
    <row r="32" spans="1:8" x14ac:dyDescent="0.25">
      <c r="A32" s="12"/>
      <c r="B32" s="12">
        <v>34</v>
      </c>
      <c r="C32" s="12" t="s">
        <v>66</v>
      </c>
      <c r="D32" s="8">
        <v>7750</v>
      </c>
      <c r="E32" s="9">
        <v>3295</v>
      </c>
      <c r="F32" s="9">
        <v>3295</v>
      </c>
      <c r="G32" s="9">
        <v>3295</v>
      </c>
      <c r="H32" s="9">
        <v>3295</v>
      </c>
    </row>
    <row r="33" spans="1:8" ht="42" customHeight="1" x14ac:dyDescent="0.25">
      <c r="A33" s="12"/>
      <c r="B33" s="12">
        <v>37</v>
      </c>
      <c r="C33" s="58" t="s">
        <v>67</v>
      </c>
      <c r="D33" s="8">
        <v>40182</v>
      </c>
      <c r="E33" s="9">
        <v>42101</v>
      </c>
      <c r="F33" s="9">
        <v>48701</v>
      </c>
      <c r="G33" s="9">
        <v>48701</v>
      </c>
      <c r="H33" s="9">
        <v>48701</v>
      </c>
    </row>
    <row r="34" spans="1:8" x14ac:dyDescent="0.25">
      <c r="A34" s="12"/>
      <c r="B34" s="12">
        <v>38</v>
      </c>
      <c r="C34" s="58" t="s">
        <v>128</v>
      </c>
      <c r="D34" s="8"/>
      <c r="E34" s="9"/>
      <c r="F34" s="9"/>
      <c r="G34" s="9"/>
      <c r="H34" s="9"/>
    </row>
    <row r="35" spans="1:8" s="62" customFormat="1" ht="25.5" x14ac:dyDescent="0.25">
      <c r="A35" s="14">
        <v>4</v>
      </c>
      <c r="B35" s="14"/>
      <c r="C35" s="22" t="s">
        <v>12</v>
      </c>
      <c r="D35" s="60">
        <f>D36</f>
        <v>34366</v>
      </c>
      <c r="E35" s="61">
        <f>E36</f>
        <v>33297</v>
      </c>
      <c r="F35" s="61">
        <f>F36</f>
        <v>21100</v>
      </c>
      <c r="G35" s="61">
        <f t="shared" ref="G35:H35" si="4">G36</f>
        <v>21100</v>
      </c>
      <c r="H35" s="61">
        <f t="shared" si="4"/>
        <v>21100</v>
      </c>
    </row>
    <row r="36" spans="1:8" ht="38.25" x14ac:dyDescent="0.25">
      <c r="A36" s="15"/>
      <c r="B36" s="15">
        <v>42</v>
      </c>
      <c r="C36" s="23" t="s">
        <v>29</v>
      </c>
      <c r="D36" s="8">
        <v>34366</v>
      </c>
      <c r="E36" s="9">
        <v>33297</v>
      </c>
      <c r="F36" s="9">
        <v>21100</v>
      </c>
      <c r="G36" s="9">
        <v>21100</v>
      </c>
      <c r="H36" s="10">
        <v>21100</v>
      </c>
    </row>
  </sheetData>
  <mergeCells count="5">
    <mergeCell ref="A25:H25"/>
    <mergeCell ref="A3:H3"/>
    <mergeCell ref="A5:H5"/>
    <mergeCell ref="A7:H7"/>
    <mergeCell ref="A1:H1"/>
  </mergeCells>
  <pageMargins left="0.70866141732283472" right="0.70866141732283472" top="0.74803149606299213" bottom="0.74803149606299213" header="0.31496062992125984" footer="0.31496062992125984"/>
  <pageSetup paperSize="9" scale="78" fitToHeight="2" orientation="landscape" horizontalDpi="300" verticalDpi="300" r:id="rId1"/>
  <headerFooter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0" zoomScaleNormal="100" workbookViewId="0">
      <selection sqref="A1:F1"/>
    </sheetView>
  </sheetViews>
  <sheetFormatPr defaultRowHeight="15" x14ac:dyDescent="0.25"/>
  <cols>
    <col min="1" max="1" width="28.85546875" bestFit="1" customWidth="1"/>
    <col min="2" max="6" width="25.28515625" customWidth="1"/>
  </cols>
  <sheetData>
    <row r="1" spans="1:6" ht="42" customHeight="1" x14ac:dyDescent="0.25">
      <c r="A1" s="118" t="s">
        <v>182</v>
      </c>
      <c r="B1" s="118"/>
      <c r="C1" s="118"/>
      <c r="D1" s="118"/>
      <c r="E1" s="118"/>
      <c r="F1" s="11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8" t="s">
        <v>18</v>
      </c>
      <c r="B3" s="118"/>
      <c r="C3" s="118"/>
      <c r="D3" s="118"/>
      <c r="E3" s="118"/>
      <c r="F3" s="118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18" t="s">
        <v>4</v>
      </c>
      <c r="B5" s="118"/>
      <c r="C5" s="118"/>
      <c r="D5" s="118"/>
      <c r="E5" s="118"/>
      <c r="F5" s="118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18" t="s">
        <v>42</v>
      </c>
      <c r="B7" s="118"/>
      <c r="C7" s="118"/>
      <c r="D7" s="118"/>
      <c r="E7" s="118"/>
      <c r="F7" s="11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44</v>
      </c>
      <c r="B9" s="17" t="s">
        <v>157</v>
      </c>
      <c r="C9" s="18" t="s">
        <v>180</v>
      </c>
      <c r="D9" s="18" t="s">
        <v>153</v>
      </c>
      <c r="E9" s="18" t="s">
        <v>31</v>
      </c>
      <c r="F9" s="18" t="s">
        <v>158</v>
      </c>
    </row>
    <row r="10" spans="1:6" s="62" customFormat="1" x14ac:dyDescent="0.25">
      <c r="A10" s="37" t="s">
        <v>0</v>
      </c>
      <c r="B10" s="59">
        <f>+B11+B14+B16+B18+B20+B22+B24</f>
        <v>1747067</v>
      </c>
      <c r="C10" s="59">
        <f>+C11+C14+C16+C18+C20+C22+C24</f>
        <v>2293726</v>
      </c>
      <c r="D10" s="59">
        <f>+D11+D14+D16+D18+D20+D22</f>
        <v>2582204</v>
      </c>
      <c r="E10" s="59">
        <f t="shared" ref="E10:F10" si="0">+E11+E14+E16+E18+E20+E22</f>
        <v>2584728</v>
      </c>
      <c r="F10" s="59">
        <f t="shared" si="0"/>
        <v>2568211</v>
      </c>
    </row>
    <row r="11" spans="1:6" s="62" customFormat="1" x14ac:dyDescent="0.25">
      <c r="A11" s="22" t="s">
        <v>47</v>
      </c>
      <c r="B11" s="64">
        <v>155497</v>
      </c>
      <c r="C11" s="64">
        <v>211983</v>
      </c>
      <c r="D11" s="64">
        <v>179056</v>
      </c>
      <c r="E11" s="64">
        <v>181580</v>
      </c>
      <c r="F11" s="64">
        <v>165063</v>
      </c>
    </row>
    <row r="12" spans="1:6" x14ac:dyDescent="0.25">
      <c r="A12" s="13" t="s">
        <v>48</v>
      </c>
      <c r="B12" s="9">
        <v>80153</v>
      </c>
      <c r="C12" s="9">
        <v>108835</v>
      </c>
      <c r="D12" s="9">
        <v>179056</v>
      </c>
      <c r="E12" s="9">
        <v>181580</v>
      </c>
      <c r="F12" s="9">
        <v>165063</v>
      </c>
    </row>
    <row r="13" spans="1:6" ht="26.1" customHeight="1" x14ac:dyDescent="0.25">
      <c r="A13" s="16" t="s">
        <v>72</v>
      </c>
      <c r="B13" s="9">
        <v>75344</v>
      </c>
      <c r="C13" s="9">
        <v>103148</v>
      </c>
      <c r="D13" s="9"/>
      <c r="E13" s="9"/>
      <c r="F13" s="9"/>
    </row>
    <row r="14" spans="1:6" s="62" customFormat="1" x14ac:dyDescent="0.25">
      <c r="A14" s="63" t="s">
        <v>49</v>
      </c>
      <c r="B14" s="60">
        <v>1980</v>
      </c>
      <c r="C14" s="61">
        <v>4500</v>
      </c>
      <c r="D14" s="61">
        <v>6500</v>
      </c>
      <c r="E14" s="61">
        <v>6500</v>
      </c>
      <c r="F14" s="61">
        <v>6500</v>
      </c>
    </row>
    <row r="15" spans="1:6" ht="23.1" customHeight="1" x14ac:dyDescent="0.25">
      <c r="A15" s="16" t="s">
        <v>127</v>
      </c>
      <c r="B15" s="8">
        <v>1980</v>
      </c>
      <c r="C15" s="9">
        <v>4500</v>
      </c>
      <c r="D15" s="9">
        <v>6500</v>
      </c>
      <c r="E15" s="9">
        <v>6500</v>
      </c>
      <c r="F15" s="9">
        <v>6500</v>
      </c>
    </row>
    <row r="16" spans="1:6" s="62" customFormat="1" ht="25.5" x14ac:dyDescent="0.25">
      <c r="A16" s="11" t="s">
        <v>46</v>
      </c>
      <c r="B16" s="60">
        <v>103609</v>
      </c>
      <c r="C16" s="61">
        <v>141500</v>
      </c>
      <c r="D16" s="61">
        <v>242648</v>
      </c>
      <c r="E16" s="61">
        <v>244648</v>
      </c>
      <c r="F16" s="61">
        <v>244648</v>
      </c>
    </row>
    <row r="17" spans="1:6" ht="25.5" x14ac:dyDescent="0.25">
      <c r="A17" s="16" t="s">
        <v>123</v>
      </c>
      <c r="B17" s="8">
        <v>103609</v>
      </c>
      <c r="C17" s="9">
        <v>141500</v>
      </c>
      <c r="D17" s="9">
        <v>242648</v>
      </c>
      <c r="E17" s="9">
        <v>244648</v>
      </c>
      <c r="F17" s="9"/>
    </row>
    <row r="18" spans="1:6" s="62" customFormat="1" x14ac:dyDescent="0.25">
      <c r="A18" s="37" t="s">
        <v>45</v>
      </c>
      <c r="B18" s="60">
        <v>1482938</v>
      </c>
      <c r="C18" s="61">
        <v>1929043</v>
      </c>
      <c r="D18" s="61">
        <v>2147500</v>
      </c>
      <c r="E18" s="61">
        <v>2145500</v>
      </c>
      <c r="F18" s="65">
        <v>2145500</v>
      </c>
    </row>
    <row r="19" spans="1:6" x14ac:dyDescent="0.25">
      <c r="A19" s="13" t="s">
        <v>124</v>
      </c>
      <c r="B19" s="8">
        <v>1482938</v>
      </c>
      <c r="C19" s="9">
        <v>1929043</v>
      </c>
      <c r="D19" s="9">
        <v>2147500</v>
      </c>
      <c r="E19" s="9">
        <v>2145500</v>
      </c>
      <c r="F19" s="10">
        <v>2145500</v>
      </c>
    </row>
    <row r="20" spans="1:6" s="62" customFormat="1" x14ac:dyDescent="0.25">
      <c r="A20" s="37" t="s">
        <v>73</v>
      </c>
      <c r="B20" s="60">
        <v>2591</v>
      </c>
      <c r="C20" s="61">
        <v>6500</v>
      </c>
      <c r="D20" s="61">
        <v>6500</v>
      </c>
      <c r="E20" s="61">
        <v>6500</v>
      </c>
      <c r="F20" s="65">
        <v>6500</v>
      </c>
    </row>
    <row r="21" spans="1:6" x14ac:dyDescent="0.25">
      <c r="A21" s="13" t="s">
        <v>125</v>
      </c>
      <c r="B21" s="8">
        <v>2591</v>
      </c>
      <c r="C21" s="9">
        <v>6500</v>
      </c>
      <c r="D21" s="9">
        <v>6500</v>
      </c>
      <c r="E21" s="9">
        <v>6500</v>
      </c>
      <c r="F21" s="10">
        <v>6500</v>
      </c>
    </row>
    <row r="22" spans="1:6" s="62" customFormat="1" ht="51" x14ac:dyDescent="0.25">
      <c r="A22" s="37" t="s">
        <v>74</v>
      </c>
      <c r="B22" s="60">
        <v>452</v>
      </c>
      <c r="C22" s="61">
        <v>200</v>
      </c>
      <c r="D22" s="61"/>
      <c r="E22" s="61"/>
      <c r="F22" s="65"/>
    </row>
    <row r="23" spans="1:6" ht="41.45" customHeight="1" x14ac:dyDescent="0.25">
      <c r="A23" s="16" t="s">
        <v>126</v>
      </c>
      <c r="B23" s="8">
        <v>452</v>
      </c>
      <c r="C23" s="9">
        <v>200</v>
      </c>
      <c r="D23" s="9"/>
      <c r="E23" s="9"/>
      <c r="F23" s="10"/>
    </row>
    <row r="24" spans="1:6" s="62" customFormat="1" ht="25.5" x14ac:dyDescent="0.25">
      <c r="A24" s="37" t="s">
        <v>131</v>
      </c>
      <c r="B24" s="61"/>
      <c r="C24" s="61"/>
      <c r="D24" s="61"/>
      <c r="E24" s="61"/>
      <c r="F24" s="65"/>
    </row>
    <row r="25" spans="1:6" x14ac:dyDescent="0.25">
      <c r="A25" s="16" t="s">
        <v>144</v>
      </c>
      <c r="B25" s="9"/>
      <c r="C25" s="9"/>
      <c r="D25" s="9"/>
      <c r="E25" s="9"/>
      <c r="F25" s="10"/>
    </row>
    <row r="26" spans="1:6" ht="25.5" x14ac:dyDescent="0.25">
      <c r="A26" s="16" t="s">
        <v>142</v>
      </c>
      <c r="B26" s="9"/>
      <c r="C26" s="9"/>
      <c r="D26" s="9"/>
      <c r="E26" s="9"/>
      <c r="F26" s="10"/>
    </row>
    <row r="27" spans="1:6" x14ac:dyDescent="0.25">
      <c r="A27" s="16" t="s">
        <v>159</v>
      </c>
      <c r="B27" s="9"/>
      <c r="C27" s="9"/>
      <c r="D27" s="9"/>
      <c r="E27" s="9"/>
      <c r="F27" s="10"/>
    </row>
    <row r="28" spans="1:6" x14ac:dyDescent="0.25">
      <c r="A28" s="16" t="s">
        <v>141</v>
      </c>
      <c r="B28" s="9"/>
      <c r="C28" s="9"/>
      <c r="D28" s="9"/>
      <c r="E28" s="9"/>
      <c r="F28" s="10"/>
    </row>
    <row r="29" spans="1:6" ht="41.45" customHeight="1" x14ac:dyDescent="0.25">
      <c r="A29" s="16" t="s">
        <v>143</v>
      </c>
      <c r="B29" s="9"/>
      <c r="C29" s="9"/>
      <c r="D29" s="9"/>
      <c r="E29" s="9"/>
      <c r="F29" s="10"/>
    </row>
    <row r="32" spans="1:6" ht="15.75" customHeight="1" x14ac:dyDescent="0.25">
      <c r="A32" s="118" t="s">
        <v>43</v>
      </c>
      <c r="B32" s="118"/>
      <c r="C32" s="118"/>
      <c r="D32" s="118"/>
      <c r="E32" s="118"/>
      <c r="F32" s="118"/>
    </row>
    <row r="33" spans="1:6" ht="18" x14ac:dyDescent="0.25">
      <c r="A33" s="4"/>
      <c r="B33" s="4"/>
      <c r="C33" s="4"/>
      <c r="D33" s="4"/>
      <c r="E33" s="5"/>
      <c r="F33" s="5"/>
    </row>
    <row r="34" spans="1:6" ht="25.5" x14ac:dyDescent="0.25">
      <c r="A34" s="18" t="s">
        <v>44</v>
      </c>
      <c r="B34" s="17" t="s">
        <v>157</v>
      </c>
      <c r="C34" s="18" t="s">
        <v>180</v>
      </c>
      <c r="D34" s="18" t="s">
        <v>153</v>
      </c>
      <c r="E34" s="18" t="s">
        <v>31</v>
      </c>
      <c r="F34" s="18" t="s">
        <v>158</v>
      </c>
    </row>
    <row r="35" spans="1:6" x14ac:dyDescent="0.25">
      <c r="A35" s="37" t="s">
        <v>1</v>
      </c>
      <c r="B35" s="59">
        <f>+B36+B39+B41+B43+B45+B47+B49</f>
        <v>1745361</v>
      </c>
      <c r="C35" s="59">
        <f>+C36+C39+C41+C43+C45+C47+C49</f>
        <v>2311983</v>
      </c>
      <c r="D35" s="59">
        <v>2582204</v>
      </c>
      <c r="E35" s="59">
        <f t="shared" ref="E35" si="1">+E36+E39+E41+E43+E45+E47</f>
        <v>2584728</v>
      </c>
      <c r="F35" s="59">
        <f t="shared" ref="F35" si="2">+F36+F39+F41+F43+F45+F47</f>
        <v>2568211</v>
      </c>
    </row>
    <row r="36" spans="1:6" ht="15.75" customHeight="1" x14ac:dyDescent="0.25">
      <c r="A36" s="22" t="s">
        <v>47</v>
      </c>
      <c r="B36" s="64">
        <v>159322</v>
      </c>
      <c r="C36" s="64">
        <v>211983</v>
      </c>
      <c r="D36" s="64">
        <v>179056</v>
      </c>
      <c r="E36" s="64">
        <v>181580</v>
      </c>
      <c r="F36" s="64">
        <v>165063</v>
      </c>
    </row>
    <row r="37" spans="1:6" x14ac:dyDescent="0.25">
      <c r="A37" s="13" t="s">
        <v>48</v>
      </c>
      <c r="B37" s="9">
        <v>79998</v>
      </c>
      <c r="C37" s="9">
        <v>108835</v>
      </c>
      <c r="D37" s="9">
        <v>179056</v>
      </c>
      <c r="E37" s="9">
        <v>181580</v>
      </c>
      <c r="F37" s="9">
        <v>165063</v>
      </c>
    </row>
    <row r="38" spans="1:6" ht="25.5" x14ac:dyDescent="0.25">
      <c r="A38" s="16" t="s">
        <v>72</v>
      </c>
      <c r="B38" s="9">
        <v>79324</v>
      </c>
      <c r="C38" s="9">
        <v>103148</v>
      </c>
      <c r="D38" s="9"/>
      <c r="E38" s="9"/>
      <c r="F38" s="9"/>
    </row>
    <row r="39" spans="1:6" x14ac:dyDescent="0.25">
      <c r="A39" s="63" t="s">
        <v>49</v>
      </c>
      <c r="B39" s="60">
        <v>1980</v>
      </c>
      <c r="C39" s="61">
        <v>4500</v>
      </c>
      <c r="D39" s="61">
        <v>6500</v>
      </c>
      <c r="E39" s="61">
        <v>6500</v>
      </c>
      <c r="F39" s="61">
        <v>6500</v>
      </c>
    </row>
    <row r="40" spans="1:6" ht="25.5" x14ac:dyDescent="0.25">
      <c r="A40" s="16" t="s">
        <v>127</v>
      </c>
      <c r="B40" s="8">
        <v>1980</v>
      </c>
      <c r="C40" s="9">
        <v>4500</v>
      </c>
      <c r="D40" s="9">
        <v>6500</v>
      </c>
      <c r="E40" s="9">
        <v>6500</v>
      </c>
      <c r="F40" s="9">
        <v>6500</v>
      </c>
    </row>
    <row r="41" spans="1:6" ht="25.5" x14ac:dyDescent="0.25">
      <c r="A41" s="11" t="s">
        <v>46</v>
      </c>
      <c r="B41" s="60">
        <v>100339</v>
      </c>
      <c r="C41" s="61">
        <v>141500</v>
      </c>
      <c r="D41" s="61">
        <v>242648</v>
      </c>
      <c r="E41" s="61">
        <v>244648</v>
      </c>
      <c r="F41" s="61">
        <v>244648</v>
      </c>
    </row>
    <row r="42" spans="1:6" ht="25.5" x14ac:dyDescent="0.25">
      <c r="A42" s="16" t="s">
        <v>123</v>
      </c>
      <c r="B42" s="8">
        <v>100339</v>
      </c>
      <c r="C42" s="9">
        <v>141500</v>
      </c>
      <c r="D42" s="9">
        <v>242648</v>
      </c>
      <c r="E42" s="9">
        <v>244648</v>
      </c>
      <c r="F42" s="9">
        <v>244648</v>
      </c>
    </row>
    <row r="43" spans="1:6" x14ac:dyDescent="0.25">
      <c r="A43" s="37" t="s">
        <v>45</v>
      </c>
      <c r="B43" s="60">
        <v>1469480</v>
      </c>
      <c r="C43" s="61">
        <v>1929043</v>
      </c>
      <c r="D43" s="61">
        <v>2147500</v>
      </c>
      <c r="E43" s="61">
        <v>2145500</v>
      </c>
      <c r="F43" s="65">
        <v>2145500</v>
      </c>
    </row>
    <row r="44" spans="1:6" x14ac:dyDescent="0.25">
      <c r="A44" s="13" t="s">
        <v>124</v>
      </c>
      <c r="B44" s="8">
        <v>1469480</v>
      </c>
      <c r="C44" s="9">
        <v>1929043</v>
      </c>
      <c r="D44" s="9">
        <v>2147500</v>
      </c>
      <c r="E44" s="9">
        <v>2145500</v>
      </c>
      <c r="F44" s="10">
        <v>2145500</v>
      </c>
    </row>
    <row r="45" spans="1:6" x14ac:dyDescent="0.25">
      <c r="A45" s="37" t="s">
        <v>73</v>
      </c>
      <c r="B45" s="60">
        <v>2591</v>
      </c>
      <c r="C45" s="61">
        <v>6500</v>
      </c>
      <c r="D45" s="61">
        <v>6500</v>
      </c>
      <c r="E45" s="61">
        <v>6500</v>
      </c>
      <c r="F45" s="65">
        <v>6500</v>
      </c>
    </row>
    <row r="46" spans="1:6" x14ac:dyDescent="0.25">
      <c r="A46" s="13" t="s">
        <v>125</v>
      </c>
      <c r="B46" s="8">
        <v>2591</v>
      </c>
      <c r="C46" s="9">
        <v>6500</v>
      </c>
      <c r="D46" s="9">
        <v>6500</v>
      </c>
      <c r="E46" s="9">
        <v>6500</v>
      </c>
      <c r="F46" s="10">
        <v>6500</v>
      </c>
    </row>
    <row r="47" spans="1:6" ht="51" x14ac:dyDescent="0.25">
      <c r="A47" s="37" t="s">
        <v>74</v>
      </c>
      <c r="B47" s="60">
        <v>500</v>
      </c>
      <c r="C47" s="61">
        <v>200</v>
      </c>
      <c r="D47" s="61"/>
      <c r="E47" s="61"/>
      <c r="F47" s="65"/>
    </row>
    <row r="48" spans="1:6" ht="38.25" x14ac:dyDescent="0.25">
      <c r="A48" s="16" t="s">
        <v>126</v>
      </c>
      <c r="B48" s="8">
        <v>500</v>
      </c>
      <c r="C48" s="9">
        <v>200</v>
      </c>
      <c r="D48" s="9"/>
      <c r="E48" s="9"/>
      <c r="F48" s="10"/>
    </row>
    <row r="49" spans="1:6" ht="25.5" x14ac:dyDescent="0.25">
      <c r="A49" s="37" t="s">
        <v>131</v>
      </c>
      <c r="B49" s="61">
        <v>11149</v>
      </c>
      <c r="C49" s="61">
        <v>18257</v>
      </c>
      <c r="D49" s="61"/>
      <c r="E49" s="61"/>
      <c r="F49" s="65"/>
    </row>
    <row r="50" spans="1:6" x14ac:dyDescent="0.25">
      <c r="A50" s="16" t="s">
        <v>132</v>
      </c>
      <c r="B50" s="9">
        <v>1565</v>
      </c>
      <c r="C50" s="9">
        <v>1929</v>
      </c>
      <c r="D50" s="9"/>
      <c r="E50" s="9"/>
      <c r="F50" s="10"/>
    </row>
    <row r="51" spans="1:6" ht="25.5" x14ac:dyDescent="0.25">
      <c r="A51" s="16" t="s">
        <v>133</v>
      </c>
      <c r="B51" s="9">
        <v>4337</v>
      </c>
      <c r="C51" s="9">
        <v>4115</v>
      </c>
      <c r="D51" s="9"/>
      <c r="E51" s="9"/>
      <c r="F51" s="10"/>
    </row>
    <row r="52" spans="1:6" x14ac:dyDescent="0.25">
      <c r="A52" s="16" t="s">
        <v>134</v>
      </c>
      <c r="B52" s="9">
        <v>1062</v>
      </c>
      <c r="C52" s="9">
        <v>9177</v>
      </c>
      <c r="D52" s="9"/>
      <c r="E52" s="9"/>
      <c r="F52" s="10"/>
    </row>
    <row r="53" spans="1:6" ht="38.25" x14ac:dyDescent="0.25">
      <c r="A53" s="16" t="s">
        <v>135</v>
      </c>
      <c r="B53" s="9">
        <v>2218</v>
      </c>
      <c r="C53" s="9">
        <v>2033</v>
      </c>
      <c r="D53" s="9"/>
      <c r="E53" s="9"/>
      <c r="F53" s="10"/>
    </row>
  </sheetData>
  <mergeCells count="5">
    <mergeCell ref="A3:F3"/>
    <mergeCell ref="A5:F5"/>
    <mergeCell ref="A7:F7"/>
    <mergeCell ref="A32:F32"/>
    <mergeCell ref="A1:F1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horizontalDpi="300" verticalDpi="300" r:id="rId1"/>
  <headerFooter>
    <oddFooter>&amp;CStranica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D20" sqref="D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8" t="s">
        <v>183</v>
      </c>
      <c r="B1" s="118"/>
      <c r="C1" s="118"/>
      <c r="D1" s="118"/>
      <c r="E1" s="118"/>
      <c r="F1" s="11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8" t="s">
        <v>18</v>
      </c>
      <c r="B3" s="118"/>
      <c r="C3" s="118"/>
      <c r="D3" s="118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8" t="s">
        <v>4</v>
      </c>
      <c r="B5" s="120"/>
      <c r="C5" s="120"/>
      <c r="D5" s="120"/>
      <c r="E5" s="120"/>
      <c r="F5" s="12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8" t="s">
        <v>13</v>
      </c>
      <c r="B7" s="138"/>
      <c r="C7" s="138"/>
      <c r="D7" s="138"/>
      <c r="E7" s="138"/>
      <c r="F7" s="13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44</v>
      </c>
      <c r="B9" s="17" t="s">
        <v>157</v>
      </c>
      <c r="C9" s="18" t="s">
        <v>180</v>
      </c>
      <c r="D9" s="18" t="s">
        <v>153</v>
      </c>
      <c r="E9" s="18" t="s">
        <v>31</v>
      </c>
      <c r="F9" s="18" t="s">
        <v>158</v>
      </c>
    </row>
    <row r="10" spans="1:6" s="62" customFormat="1" ht="15.75" customHeight="1" x14ac:dyDescent="0.25">
      <c r="A10" s="11" t="s">
        <v>14</v>
      </c>
      <c r="B10" s="60">
        <f>12625151.36/7.5345</f>
        <v>1675645.5451589355</v>
      </c>
      <c r="C10" s="61">
        <v>2111049</v>
      </c>
      <c r="D10" s="61">
        <f>D11</f>
        <v>2774033</v>
      </c>
      <c r="E10" s="61">
        <f t="shared" ref="E10:F10" si="0">E11</f>
        <v>2781619</v>
      </c>
      <c r="F10" s="61">
        <f t="shared" si="0"/>
        <v>2773984</v>
      </c>
    </row>
    <row r="11" spans="1:6" s="62" customFormat="1" ht="15.75" customHeight="1" x14ac:dyDescent="0.25">
      <c r="A11" s="11" t="s">
        <v>75</v>
      </c>
      <c r="B11" s="60">
        <v>1675646</v>
      </c>
      <c r="C11" s="61">
        <v>2111049</v>
      </c>
      <c r="D11" s="61">
        <v>2774033</v>
      </c>
      <c r="E11" s="61">
        <v>2781619</v>
      </c>
      <c r="F11" s="61">
        <v>2773984</v>
      </c>
    </row>
    <row r="12" spans="1:6" x14ac:dyDescent="0.25">
      <c r="A12" s="16" t="s">
        <v>76</v>
      </c>
      <c r="B12" s="8">
        <v>1745361</v>
      </c>
      <c r="C12" s="9">
        <v>2311983</v>
      </c>
      <c r="D12" s="9">
        <v>2582204</v>
      </c>
      <c r="E12" s="9">
        <v>2584728</v>
      </c>
      <c r="F12" s="9">
        <v>2568211</v>
      </c>
    </row>
    <row r="13" spans="1:6" x14ac:dyDescent="0.25">
      <c r="A13" s="16" t="s">
        <v>77</v>
      </c>
      <c r="B13" s="8">
        <v>1745361</v>
      </c>
      <c r="C13" s="9">
        <v>2311983</v>
      </c>
      <c r="D13" s="9"/>
      <c r="E13" s="9"/>
      <c r="F13" s="9"/>
    </row>
    <row r="14" spans="1:6" x14ac:dyDescent="0.25">
      <c r="A14" s="114"/>
      <c r="B14" s="115"/>
      <c r="C14" s="115"/>
      <c r="D14" s="115"/>
      <c r="E14" s="115"/>
      <c r="F14" s="115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zoomScaleNormal="100" workbookViewId="0">
      <selection sqref="A1:I1"/>
    </sheetView>
  </sheetViews>
  <sheetFormatPr defaultColWidth="8.7109375" defaultRowHeight="14.25" x14ac:dyDescent="0.2"/>
  <cols>
    <col min="1" max="1" width="13.7109375" style="82" customWidth="1"/>
    <col min="2" max="2" width="9.140625" style="82" customWidth="1"/>
    <col min="3" max="3" width="8.7109375" style="82" customWidth="1"/>
    <col min="4" max="4" width="30" style="82" customWidth="1"/>
    <col min="5" max="6" width="25.28515625" style="95" customWidth="1"/>
    <col min="7" max="9" width="25.28515625" style="82" customWidth="1"/>
    <col min="10" max="16384" width="8.7109375" style="82"/>
  </cols>
  <sheetData>
    <row r="1" spans="1:9" ht="42" customHeight="1" x14ac:dyDescent="0.2">
      <c r="A1" s="118" t="s">
        <v>184</v>
      </c>
      <c r="B1" s="118"/>
      <c r="C1" s="118"/>
      <c r="D1" s="118"/>
      <c r="E1" s="118"/>
      <c r="F1" s="118"/>
      <c r="G1" s="118"/>
      <c r="H1" s="118"/>
      <c r="I1" s="118"/>
    </row>
    <row r="2" spans="1:9" ht="18" x14ac:dyDescent="0.2">
      <c r="A2" s="4"/>
      <c r="B2" s="4"/>
      <c r="C2" s="4"/>
      <c r="D2" s="4"/>
      <c r="E2" s="93"/>
      <c r="F2" s="93"/>
      <c r="G2" s="4"/>
      <c r="H2" s="5"/>
      <c r="I2" s="5"/>
    </row>
    <row r="3" spans="1:9" ht="18" customHeight="1" x14ac:dyDescent="0.2">
      <c r="A3" s="118" t="s">
        <v>17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">
      <c r="A4" s="4"/>
      <c r="B4" s="4"/>
      <c r="C4" s="4"/>
      <c r="D4" s="4"/>
      <c r="E4" s="93"/>
      <c r="F4" s="93"/>
      <c r="G4" s="4"/>
      <c r="H4" s="5"/>
      <c r="I4" s="5"/>
    </row>
    <row r="5" spans="1:9" ht="25.5" x14ac:dyDescent="0.2">
      <c r="A5" s="161" t="s">
        <v>19</v>
      </c>
      <c r="B5" s="162"/>
      <c r="C5" s="163"/>
      <c r="D5" s="17" t="s">
        <v>20</v>
      </c>
      <c r="E5" s="99" t="s">
        <v>157</v>
      </c>
      <c r="F5" s="94" t="s">
        <v>160</v>
      </c>
      <c r="G5" s="18" t="s">
        <v>153</v>
      </c>
      <c r="H5" s="18" t="s">
        <v>31</v>
      </c>
      <c r="I5" s="18" t="s">
        <v>158</v>
      </c>
    </row>
    <row r="6" spans="1:9" ht="60" x14ac:dyDescent="0.25">
      <c r="A6" s="157" t="s">
        <v>78</v>
      </c>
      <c r="B6" s="158"/>
      <c r="C6" s="159"/>
      <c r="D6" s="66" t="s">
        <v>79</v>
      </c>
      <c r="E6" s="67">
        <v>89324</v>
      </c>
      <c r="F6" s="68">
        <v>103148</v>
      </c>
      <c r="G6" s="68">
        <v>103148</v>
      </c>
      <c r="H6" s="68">
        <v>103148</v>
      </c>
      <c r="I6" s="68">
        <v>103148</v>
      </c>
    </row>
    <row r="7" spans="1:9" ht="45" x14ac:dyDescent="0.25">
      <c r="A7" s="148" t="s">
        <v>80</v>
      </c>
      <c r="B7" s="149"/>
      <c r="C7" s="150"/>
      <c r="D7" s="69" t="s">
        <v>81</v>
      </c>
      <c r="E7" s="70">
        <v>79324</v>
      </c>
      <c r="F7" s="71">
        <v>103148</v>
      </c>
      <c r="G7" s="71">
        <v>103148</v>
      </c>
      <c r="H7" s="71">
        <v>103148</v>
      </c>
      <c r="I7" s="71">
        <v>103148</v>
      </c>
    </row>
    <row r="8" spans="1:9" ht="15" x14ac:dyDescent="0.25">
      <c r="A8" s="139" t="s">
        <v>90</v>
      </c>
      <c r="B8" s="140"/>
      <c r="C8" s="141"/>
      <c r="D8" s="72" t="s">
        <v>89</v>
      </c>
      <c r="E8" s="73"/>
      <c r="F8" s="71"/>
      <c r="G8" s="71"/>
      <c r="H8" s="71"/>
      <c r="I8" s="71"/>
    </row>
    <row r="9" spans="1:9" ht="15" x14ac:dyDescent="0.25">
      <c r="A9" s="142">
        <v>3</v>
      </c>
      <c r="B9" s="143"/>
      <c r="C9" s="144"/>
      <c r="D9" s="76" t="s">
        <v>10</v>
      </c>
      <c r="E9" s="73"/>
      <c r="F9" s="71"/>
      <c r="G9" s="71"/>
      <c r="H9" s="71"/>
      <c r="I9" s="71"/>
    </row>
    <row r="10" spans="1:9" ht="15" x14ac:dyDescent="0.25">
      <c r="A10" s="145">
        <v>32</v>
      </c>
      <c r="B10" s="146"/>
      <c r="C10" s="147"/>
      <c r="D10" s="76" t="s">
        <v>21</v>
      </c>
      <c r="E10" s="73"/>
      <c r="F10" s="71"/>
      <c r="G10" s="71"/>
      <c r="H10" s="71"/>
      <c r="I10" s="71"/>
    </row>
    <row r="11" spans="1:9" ht="15" x14ac:dyDescent="0.25">
      <c r="A11" s="145">
        <v>34</v>
      </c>
      <c r="B11" s="146"/>
      <c r="C11" s="147"/>
      <c r="D11" s="76" t="s">
        <v>84</v>
      </c>
      <c r="E11" s="73"/>
      <c r="F11" s="71"/>
      <c r="G11" s="71"/>
      <c r="H11" s="71"/>
      <c r="I11" s="71"/>
    </row>
    <row r="12" spans="1:9" ht="42.75" x14ac:dyDescent="0.2">
      <c r="A12" s="139" t="s">
        <v>83</v>
      </c>
      <c r="B12" s="140"/>
      <c r="C12" s="141"/>
      <c r="D12" s="72" t="s">
        <v>82</v>
      </c>
      <c r="E12" s="73">
        <v>79324</v>
      </c>
      <c r="F12" s="74">
        <v>103148</v>
      </c>
      <c r="G12" s="74">
        <v>103148</v>
      </c>
      <c r="H12" s="74">
        <v>103148</v>
      </c>
      <c r="I12" s="75">
        <v>103148</v>
      </c>
    </row>
    <row r="13" spans="1:9" x14ac:dyDescent="0.2">
      <c r="A13" s="142">
        <v>3</v>
      </c>
      <c r="B13" s="143"/>
      <c r="C13" s="144"/>
      <c r="D13" s="76" t="s">
        <v>10</v>
      </c>
      <c r="E13" s="73">
        <v>79074</v>
      </c>
      <c r="F13" s="74">
        <v>102856</v>
      </c>
      <c r="G13" s="74">
        <v>102856</v>
      </c>
      <c r="H13" s="74">
        <v>102856</v>
      </c>
      <c r="I13" s="75">
        <v>102856</v>
      </c>
    </row>
    <row r="14" spans="1:9" x14ac:dyDescent="0.2">
      <c r="A14" s="145">
        <v>32</v>
      </c>
      <c r="B14" s="146"/>
      <c r="C14" s="147"/>
      <c r="D14" s="76" t="s">
        <v>21</v>
      </c>
      <c r="E14" s="73">
        <v>79074</v>
      </c>
      <c r="F14" s="74">
        <v>102856</v>
      </c>
      <c r="G14" s="74">
        <v>102856</v>
      </c>
      <c r="H14" s="74">
        <v>102856</v>
      </c>
      <c r="I14" s="75">
        <v>102856</v>
      </c>
    </row>
    <row r="15" spans="1:9" x14ac:dyDescent="0.2">
      <c r="A15" s="145">
        <v>34</v>
      </c>
      <c r="B15" s="146"/>
      <c r="C15" s="147"/>
      <c r="D15" s="76" t="s">
        <v>84</v>
      </c>
      <c r="E15" s="73">
        <v>250</v>
      </c>
      <c r="F15" s="74">
        <v>295</v>
      </c>
      <c r="G15" s="74">
        <v>295</v>
      </c>
      <c r="H15" s="74">
        <v>295</v>
      </c>
      <c r="I15" s="75">
        <v>295</v>
      </c>
    </row>
    <row r="16" spans="1:9" s="92" customFormat="1" ht="31.5" customHeight="1" x14ac:dyDescent="0.25">
      <c r="A16" s="148" t="s">
        <v>137</v>
      </c>
      <c r="B16" s="149"/>
      <c r="C16" s="150"/>
      <c r="D16" s="69" t="s">
        <v>136</v>
      </c>
      <c r="E16" s="70">
        <v>10000</v>
      </c>
      <c r="F16" s="71"/>
      <c r="G16" s="71"/>
      <c r="H16" s="71"/>
      <c r="I16" s="91"/>
    </row>
    <row r="17" spans="1:9" ht="14.45" customHeight="1" x14ac:dyDescent="0.2">
      <c r="A17" s="139" t="s">
        <v>90</v>
      </c>
      <c r="B17" s="140"/>
      <c r="C17" s="141"/>
      <c r="D17" s="72" t="s">
        <v>89</v>
      </c>
      <c r="E17" s="73">
        <v>10000</v>
      </c>
      <c r="F17" s="74"/>
      <c r="G17" s="74"/>
      <c r="H17" s="74"/>
      <c r="I17" s="75"/>
    </row>
    <row r="18" spans="1:9" ht="28.5" x14ac:dyDescent="0.2">
      <c r="A18" s="142">
        <v>4</v>
      </c>
      <c r="B18" s="143"/>
      <c r="C18" s="144"/>
      <c r="D18" s="76" t="s">
        <v>12</v>
      </c>
      <c r="E18" s="73">
        <v>1000</v>
      </c>
      <c r="F18" s="74"/>
      <c r="G18" s="74"/>
      <c r="H18" s="74"/>
      <c r="I18" s="75"/>
    </row>
    <row r="19" spans="1:9" ht="42.75" x14ac:dyDescent="0.2">
      <c r="A19" s="145">
        <v>42</v>
      </c>
      <c r="B19" s="146"/>
      <c r="C19" s="147"/>
      <c r="D19" s="76" t="s">
        <v>29</v>
      </c>
      <c r="E19" s="73">
        <v>10000</v>
      </c>
      <c r="F19" s="74"/>
      <c r="G19" s="74"/>
      <c r="H19" s="74"/>
      <c r="I19" s="75"/>
    </row>
    <row r="20" spans="1:9" ht="60" x14ac:dyDescent="0.25">
      <c r="A20" s="157" t="s">
        <v>86</v>
      </c>
      <c r="B20" s="158"/>
      <c r="C20" s="159"/>
      <c r="D20" s="66" t="s">
        <v>85</v>
      </c>
      <c r="E20" s="67">
        <v>73594</v>
      </c>
      <c r="F20" s="68">
        <v>141457</v>
      </c>
      <c r="G20" s="68">
        <v>160019</v>
      </c>
      <c r="H20" s="68">
        <v>162543</v>
      </c>
      <c r="I20" s="68">
        <v>162543</v>
      </c>
    </row>
    <row r="21" spans="1:9" ht="51.95" customHeight="1" x14ac:dyDescent="0.25">
      <c r="A21" s="148" t="s">
        <v>88</v>
      </c>
      <c r="B21" s="149"/>
      <c r="C21" s="150"/>
      <c r="D21" s="69" t="s">
        <v>87</v>
      </c>
      <c r="E21" s="70">
        <v>58954</v>
      </c>
      <c r="F21" s="71">
        <v>128723</v>
      </c>
      <c r="G21" s="71">
        <v>146723</v>
      </c>
      <c r="H21" s="71">
        <v>146723</v>
      </c>
      <c r="I21" s="71">
        <v>146723</v>
      </c>
    </row>
    <row r="22" spans="1:9" ht="15" customHeight="1" x14ac:dyDescent="0.2">
      <c r="A22" s="139" t="s">
        <v>90</v>
      </c>
      <c r="B22" s="140"/>
      <c r="C22" s="141"/>
      <c r="D22" s="72" t="s">
        <v>89</v>
      </c>
      <c r="E22" s="73">
        <v>34657</v>
      </c>
      <c r="F22" s="74">
        <v>76000</v>
      </c>
      <c r="G22" s="74">
        <v>94000</v>
      </c>
      <c r="H22" s="74">
        <v>94000</v>
      </c>
      <c r="I22" s="75">
        <v>94000</v>
      </c>
    </row>
    <row r="23" spans="1:9" x14ac:dyDescent="0.2">
      <c r="A23" s="154">
        <v>3</v>
      </c>
      <c r="B23" s="155"/>
      <c r="C23" s="156"/>
      <c r="D23" s="77" t="s">
        <v>10</v>
      </c>
      <c r="E23" s="78">
        <v>34657</v>
      </c>
      <c r="F23" s="79">
        <v>76000</v>
      </c>
      <c r="G23" s="79">
        <v>94000</v>
      </c>
      <c r="H23" s="79">
        <v>94000</v>
      </c>
      <c r="I23" s="80">
        <v>94000</v>
      </c>
    </row>
    <row r="24" spans="1:9" x14ac:dyDescent="0.2">
      <c r="A24" s="151">
        <v>31</v>
      </c>
      <c r="B24" s="152"/>
      <c r="C24" s="153"/>
      <c r="D24" s="77" t="s">
        <v>11</v>
      </c>
      <c r="E24" s="78">
        <v>33552</v>
      </c>
      <c r="F24" s="79">
        <v>74040</v>
      </c>
      <c r="G24" s="79">
        <v>91500</v>
      </c>
      <c r="H24" s="79">
        <v>91500</v>
      </c>
      <c r="I24" s="80">
        <v>91500</v>
      </c>
    </row>
    <row r="25" spans="1:9" x14ac:dyDescent="0.2">
      <c r="A25" s="151">
        <v>32</v>
      </c>
      <c r="B25" s="152"/>
      <c r="C25" s="153"/>
      <c r="D25" s="77" t="s">
        <v>21</v>
      </c>
      <c r="E25" s="78">
        <v>1105</v>
      </c>
      <c r="F25" s="79">
        <v>1960</v>
      </c>
      <c r="G25" s="79">
        <v>2500</v>
      </c>
      <c r="H25" s="79">
        <v>2500</v>
      </c>
      <c r="I25" s="80">
        <v>2500</v>
      </c>
    </row>
    <row r="26" spans="1:9" ht="42.75" x14ac:dyDescent="0.2">
      <c r="A26" s="164" t="s">
        <v>91</v>
      </c>
      <c r="B26" s="165"/>
      <c r="C26" s="166"/>
      <c r="D26" s="81" t="s">
        <v>92</v>
      </c>
      <c r="E26" s="78">
        <v>24297</v>
      </c>
      <c r="F26" s="79">
        <v>52723</v>
      </c>
      <c r="G26" s="79">
        <v>52723</v>
      </c>
      <c r="H26" s="79">
        <v>52723</v>
      </c>
      <c r="I26" s="80">
        <v>52723</v>
      </c>
    </row>
    <row r="27" spans="1:9" x14ac:dyDescent="0.2">
      <c r="A27" s="154">
        <v>3</v>
      </c>
      <c r="B27" s="155"/>
      <c r="C27" s="156"/>
      <c r="D27" s="77" t="s">
        <v>10</v>
      </c>
      <c r="E27" s="78">
        <v>24297</v>
      </c>
      <c r="F27" s="79">
        <v>52723</v>
      </c>
      <c r="G27" s="79">
        <v>52723</v>
      </c>
      <c r="H27" s="79">
        <v>52723</v>
      </c>
      <c r="I27" s="80">
        <v>52723</v>
      </c>
    </row>
    <row r="28" spans="1:9" x14ac:dyDescent="0.2">
      <c r="A28" s="151">
        <v>31</v>
      </c>
      <c r="B28" s="152"/>
      <c r="C28" s="153"/>
      <c r="D28" s="77" t="s">
        <v>11</v>
      </c>
      <c r="E28" s="78">
        <v>24297</v>
      </c>
      <c r="F28" s="79">
        <v>52723</v>
      </c>
      <c r="G28" s="79">
        <v>52723</v>
      </c>
      <c r="H28" s="79">
        <v>52723</v>
      </c>
      <c r="I28" s="80">
        <v>52723</v>
      </c>
    </row>
    <row r="29" spans="1:9" x14ac:dyDescent="0.2">
      <c r="A29" s="151">
        <v>32</v>
      </c>
      <c r="B29" s="152"/>
      <c r="C29" s="153"/>
      <c r="D29" s="77" t="s">
        <v>21</v>
      </c>
      <c r="E29" s="78"/>
      <c r="F29" s="79"/>
      <c r="G29" s="79"/>
      <c r="H29" s="79"/>
      <c r="I29" s="80"/>
    </row>
    <row r="30" spans="1:9" ht="26.1" customHeight="1" x14ac:dyDescent="0.25">
      <c r="A30" s="148" t="s">
        <v>95</v>
      </c>
      <c r="B30" s="149"/>
      <c r="C30" s="150"/>
      <c r="D30" s="69" t="s">
        <v>93</v>
      </c>
      <c r="E30" s="70">
        <v>9745</v>
      </c>
      <c r="F30" s="71">
        <v>9000</v>
      </c>
      <c r="G30" s="71">
        <v>7400</v>
      </c>
      <c r="H30" s="71">
        <v>7400</v>
      </c>
      <c r="I30" s="71">
        <v>7400</v>
      </c>
    </row>
    <row r="31" spans="1:9" ht="14.45" customHeight="1" x14ac:dyDescent="0.2">
      <c r="A31" s="139" t="s">
        <v>90</v>
      </c>
      <c r="B31" s="140"/>
      <c r="C31" s="141"/>
      <c r="D31" s="72" t="s">
        <v>89</v>
      </c>
      <c r="E31" s="73">
        <v>9745</v>
      </c>
      <c r="F31" s="74">
        <v>9000</v>
      </c>
      <c r="G31" s="74">
        <v>7400</v>
      </c>
      <c r="H31" s="74">
        <v>7400</v>
      </c>
      <c r="I31" s="75">
        <v>7400</v>
      </c>
    </row>
    <row r="32" spans="1:9" ht="14.45" customHeight="1" x14ac:dyDescent="0.2">
      <c r="A32" s="102">
        <v>3</v>
      </c>
      <c r="B32" s="103"/>
      <c r="C32" s="72"/>
      <c r="D32" s="72" t="s">
        <v>10</v>
      </c>
      <c r="E32" s="73">
        <v>9745</v>
      </c>
      <c r="F32" s="74">
        <v>9000</v>
      </c>
      <c r="G32" s="74">
        <v>7400</v>
      </c>
      <c r="H32" s="74">
        <v>7400</v>
      </c>
      <c r="I32" s="75">
        <v>7400</v>
      </c>
    </row>
    <row r="33" spans="1:9" x14ac:dyDescent="0.2">
      <c r="A33" s="142">
        <v>31</v>
      </c>
      <c r="B33" s="143"/>
      <c r="C33" s="144"/>
      <c r="D33" s="76" t="s">
        <v>11</v>
      </c>
      <c r="E33" s="73">
        <v>6090</v>
      </c>
      <c r="F33" s="74">
        <v>5600</v>
      </c>
      <c r="G33" s="74">
        <v>4960</v>
      </c>
      <c r="H33" s="74">
        <v>4960</v>
      </c>
      <c r="I33" s="75">
        <v>4960</v>
      </c>
    </row>
    <row r="34" spans="1:9" x14ac:dyDescent="0.2">
      <c r="A34" s="145">
        <v>32</v>
      </c>
      <c r="B34" s="146"/>
      <c r="C34" s="147"/>
      <c r="D34" s="76" t="s">
        <v>21</v>
      </c>
      <c r="E34" s="73">
        <v>3655</v>
      </c>
      <c r="F34" s="74">
        <v>3400</v>
      </c>
      <c r="G34" s="74">
        <v>2440</v>
      </c>
      <c r="H34" s="74">
        <v>2440</v>
      </c>
      <c r="I34" s="75">
        <v>2440</v>
      </c>
    </row>
    <row r="35" spans="1:9" ht="30" x14ac:dyDescent="0.25">
      <c r="A35" s="148" t="s">
        <v>96</v>
      </c>
      <c r="B35" s="149"/>
      <c r="C35" s="150"/>
      <c r="D35" s="69" t="s">
        <v>94</v>
      </c>
      <c r="E35" s="70">
        <f>3150/7.5345</f>
        <v>418.07684650607206</v>
      </c>
      <c r="F35" s="71">
        <v>1368</v>
      </c>
      <c r="G35" s="71">
        <v>1600</v>
      </c>
      <c r="H35" s="71">
        <v>1600</v>
      </c>
      <c r="I35" s="71">
        <v>1600</v>
      </c>
    </row>
    <row r="36" spans="1:9" x14ac:dyDescent="0.2">
      <c r="A36" s="139" t="s">
        <v>90</v>
      </c>
      <c r="B36" s="140"/>
      <c r="C36" s="141"/>
      <c r="D36" s="72" t="s">
        <v>89</v>
      </c>
      <c r="E36" s="73">
        <v>418</v>
      </c>
      <c r="F36" s="74">
        <v>1368</v>
      </c>
      <c r="G36" s="74">
        <v>1600</v>
      </c>
      <c r="H36" s="74">
        <v>1600</v>
      </c>
      <c r="I36" s="75">
        <v>1600</v>
      </c>
    </row>
    <row r="37" spans="1:9" x14ac:dyDescent="0.2">
      <c r="A37" s="142">
        <v>3</v>
      </c>
      <c r="B37" s="143"/>
      <c r="C37" s="144"/>
      <c r="D37" s="76" t="s">
        <v>10</v>
      </c>
      <c r="E37" s="73">
        <v>418</v>
      </c>
      <c r="F37" s="74">
        <v>1368</v>
      </c>
      <c r="G37" s="74">
        <v>1600</v>
      </c>
      <c r="H37" s="74">
        <v>1600</v>
      </c>
      <c r="I37" s="75">
        <v>1600</v>
      </c>
    </row>
    <row r="38" spans="1:9" x14ac:dyDescent="0.2">
      <c r="A38" s="145">
        <v>31</v>
      </c>
      <c r="B38" s="146"/>
      <c r="C38" s="147"/>
      <c r="D38" s="76" t="s">
        <v>11</v>
      </c>
      <c r="E38" s="73">
        <v>418</v>
      </c>
      <c r="F38" s="74">
        <v>1368</v>
      </c>
      <c r="G38" s="74">
        <v>1465</v>
      </c>
      <c r="H38" s="74">
        <v>1465</v>
      </c>
      <c r="I38" s="75">
        <v>1465</v>
      </c>
    </row>
    <row r="39" spans="1:9" x14ac:dyDescent="0.2">
      <c r="A39" s="145">
        <v>32</v>
      </c>
      <c r="B39" s="146"/>
      <c r="C39" s="147"/>
      <c r="D39" s="76" t="s">
        <v>21</v>
      </c>
      <c r="E39" s="73"/>
      <c r="F39" s="74"/>
      <c r="G39" s="74">
        <v>135</v>
      </c>
      <c r="H39" s="74">
        <v>135</v>
      </c>
      <c r="I39" s="75">
        <v>135</v>
      </c>
    </row>
    <row r="40" spans="1:9" ht="26.1" customHeight="1" x14ac:dyDescent="0.25">
      <c r="A40" s="148" t="s">
        <v>98</v>
      </c>
      <c r="B40" s="149"/>
      <c r="C40" s="150"/>
      <c r="D40" s="69" t="s">
        <v>97</v>
      </c>
      <c r="E40" s="83">
        <v>2112</v>
      </c>
      <c r="F40" s="83">
        <v>1734</v>
      </c>
      <c r="G40" s="83">
        <v>2500</v>
      </c>
      <c r="H40" s="83">
        <v>2500</v>
      </c>
      <c r="I40" s="83">
        <v>2500</v>
      </c>
    </row>
    <row r="41" spans="1:9" ht="14.45" customHeight="1" x14ac:dyDescent="0.2">
      <c r="A41" s="139" t="s">
        <v>90</v>
      </c>
      <c r="B41" s="140"/>
      <c r="C41" s="141"/>
      <c r="D41" s="72" t="s">
        <v>89</v>
      </c>
      <c r="E41" s="84">
        <v>2112</v>
      </c>
      <c r="F41" s="84">
        <v>1734</v>
      </c>
      <c r="G41" s="84">
        <v>2500</v>
      </c>
      <c r="H41" s="84">
        <v>2500</v>
      </c>
      <c r="I41" s="84">
        <v>2500</v>
      </c>
    </row>
    <row r="42" spans="1:9" x14ac:dyDescent="0.2">
      <c r="A42" s="142">
        <v>3</v>
      </c>
      <c r="B42" s="143"/>
      <c r="C42" s="144"/>
      <c r="D42" s="76" t="s">
        <v>10</v>
      </c>
      <c r="E42" s="84">
        <v>2112</v>
      </c>
      <c r="F42" s="84">
        <v>1734</v>
      </c>
      <c r="G42" s="84">
        <v>2500</v>
      </c>
      <c r="H42" s="84">
        <v>2500</v>
      </c>
      <c r="I42" s="84">
        <v>2500</v>
      </c>
    </row>
    <row r="43" spans="1:9" x14ac:dyDescent="0.2">
      <c r="A43" s="145">
        <v>31</v>
      </c>
      <c r="B43" s="146"/>
      <c r="C43" s="147"/>
      <c r="D43" s="76" t="s">
        <v>11</v>
      </c>
      <c r="E43" s="84">
        <v>2112</v>
      </c>
      <c r="F43" s="84">
        <v>1487</v>
      </c>
      <c r="G43" s="84">
        <v>2253</v>
      </c>
      <c r="H43" s="84">
        <v>2253</v>
      </c>
      <c r="I43" s="84">
        <v>2253</v>
      </c>
    </row>
    <row r="44" spans="1:9" x14ac:dyDescent="0.2">
      <c r="A44" s="145">
        <v>32</v>
      </c>
      <c r="B44" s="146"/>
      <c r="C44" s="147"/>
      <c r="D44" s="76" t="s">
        <v>21</v>
      </c>
      <c r="E44" s="84"/>
      <c r="F44" s="84">
        <v>247</v>
      </c>
      <c r="G44" s="84">
        <v>247</v>
      </c>
      <c r="H44" s="84">
        <v>247</v>
      </c>
      <c r="I44" s="84">
        <v>247</v>
      </c>
    </row>
    <row r="45" spans="1:9" ht="30" x14ac:dyDescent="0.25">
      <c r="A45" s="148" t="s">
        <v>100</v>
      </c>
      <c r="B45" s="149"/>
      <c r="C45" s="150"/>
      <c r="D45" s="69" t="s">
        <v>99</v>
      </c>
      <c r="E45" s="83"/>
      <c r="F45" s="83"/>
      <c r="G45" s="83">
        <v>896</v>
      </c>
      <c r="H45" s="83">
        <v>3920</v>
      </c>
      <c r="I45" s="83">
        <v>3920</v>
      </c>
    </row>
    <row r="46" spans="1:9" x14ac:dyDescent="0.2">
      <c r="A46" s="139" t="s">
        <v>90</v>
      </c>
      <c r="B46" s="140"/>
      <c r="C46" s="141"/>
      <c r="D46" s="72" t="s">
        <v>89</v>
      </c>
      <c r="E46" s="84"/>
      <c r="F46" s="84"/>
      <c r="G46" s="84">
        <v>896</v>
      </c>
      <c r="H46" s="84">
        <v>3920</v>
      </c>
      <c r="I46" s="84">
        <v>3920</v>
      </c>
    </row>
    <row r="47" spans="1:9" x14ac:dyDescent="0.2">
      <c r="A47" s="142">
        <v>3</v>
      </c>
      <c r="B47" s="143"/>
      <c r="C47" s="144"/>
      <c r="D47" s="76" t="s">
        <v>10</v>
      </c>
      <c r="E47" s="84"/>
      <c r="F47" s="84"/>
      <c r="G47" s="84">
        <v>896</v>
      </c>
      <c r="H47" s="84">
        <v>3920</v>
      </c>
      <c r="I47" s="84">
        <v>3920</v>
      </c>
    </row>
    <row r="48" spans="1:9" x14ac:dyDescent="0.2">
      <c r="A48" s="145">
        <v>31</v>
      </c>
      <c r="B48" s="146"/>
      <c r="C48" s="147"/>
      <c r="D48" s="76" t="s">
        <v>11</v>
      </c>
      <c r="E48" s="84"/>
      <c r="F48" s="84"/>
      <c r="G48" s="84">
        <v>800</v>
      </c>
      <c r="H48" s="84">
        <v>3500</v>
      </c>
      <c r="I48" s="84">
        <v>3920</v>
      </c>
    </row>
    <row r="49" spans="1:9" x14ac:dyDescent="0.2">
      <c r="A49" s="145">
        <v>32</v>
      </c>
      <c r="B49" s="146"/>
      <c r="C49" s="147"/>
      <c r="D49" s="76" t="s">
        <v>21</v>
      </c>
      <c r="E49" s="84"/>
      <c r="F49" s="84"/>
      <c r="G49" s="84">
        <v>96</v>
      </c>
      <c r="H49" s="84">
        <v>420</v>
      </c>
      <c r="I49" s="84"/>
    </row>
    <row r="50" spans="1:9" ht="30" x14ac:dyDescent="0.2">
      <c r="A50" s="109" t="s">
        <v>161</v>
      </c>
      <c r="B50" s="105"/>
      <c r="D50" s="76" t="s">
        <v>162</v>
      </c>
      <c r="E50" s="84"/>
      <c r="F50" s="84">
        <v>500</v>
      </c>
      <c r="G50" s="84"/>
      <c r="H50" s="84"/>
      <c r="I50" s="84"/>
    </row>
    <row r="51" spans="1:9" ht="42.75" x14ac:dyDescent="0.2">
      <c r="A51" s="104" t="s">
        <v>90</v>
      </c>
      <c r="B51" s="105"/>
      <c r="C51" s="106"/>
      <c r="D51" s="76" t="s">
        <v>89</v>
      </c>
      <c r="E51" s="84"/>
      <c r="F51" s="84">
        <v>500</v>
      </c>
      <c r="G51" s="84"/>
      <c r="H51" s="84"/>
      <c r="I51" s="84"/>
    </row>
    <row r="52" spans="1:9" x14ac:dyDescent="0.2">
      <c r="A52" s="104">
        <v>3</v>
      </c>
      <c r="B52" s="105"/>
      <c r="C52" s="106"/>
      <c r="D52" s="76" t="s">
        <v>163</v>
      </c>
      <c r="E52" s="84"/>
      <c r="F52" s="84">
        <v>500</v>
      </c>
      <c r="G52" s="84"/>
      <c r="H52" s="84"/>
      <c r="I52" s="84"/>
    </row>
    <row r="53" spans="1:9" x14ac:dyDescent="0.2">
      <c r="A53" s="104">
        <v>31</v>
      </c>
      <c r="B53" s="105"/>
      <c r="C53" s="106"/>
      <c r="D53" s="76" t="s">
        <v>11</v>
      </c>
      <c r="E53" s="84"/>
      <c r="F53" s="84"/>
      <c r="G53" s="84"/>
      <c r="H53" s="84"/>
      <c r="I53" s="84"/>
    </row>
    <row r="54" spans="1:9" x14ac:dyDescent="0.2">
      <c r="A54" s="104">
        <v>32</v>
      </c>
      <c r="B54" s="105"/>
      <c r="C54" s="106"/>
      <c r="D54" s="76" t="s">
        <v>21</v>
      </c>
      <c r="E54" s="84"/>
      <c r="F54" s="84">
        <v>500</v>
      </c>
      <c r="G54" s="84"/>
      <c r="H54" s="84"/>
      <c r="I54" s="84"/>
    </row>
    <row r="55" spans="1:9" ht="30" x14ac:dyDescent="0.2">
      <c r="A55" s="110" t="s">
        <v>164</v>
      </c>
      <c r="B55" s="105"/>
      <c r="C55" s="106"/>
      <c r="D55" s="111" t="s">
        <v>165</v>
      </c>
      <c r="E55" s="84"/>
      <c r="F55" s="84">
        <v>700</v>
      </c>
      <c r="G55" s="84">
        <v>700</v>
      </c>
      <c r="H55" s="84">
        <v>700</v>
      </c>
      <c r="I55" s="84">
        <v>700</v>
      </c>
    </row>
    <row r="56" spans="1:9" ht="42.75" x14ac:dyDescent="0.2">
      <c r="A56" s="104" t="s">
        <v>90</v>
      </c>
      <c r="B56" s="105"/>
      <c r="C56" s="106"/>
      <c r="D56" s="76" t="s">
        <v>89</v>
      </c>
      <c r="E56" s="84"/>
      <c r="F56" s="84"/>
      <c r="G56" s="84"/>
      <c r="H56" s="84"/>
      <c r="I56" s="84"/>
    </row>
    <row r="57" spans="1:9" x14ac:dyDescent="0.2">
      <c r="A57" s="104">
        <v>3</v>
      </c>
      <c r="B57" s="105"/>
      <c r="C57" s="106"/>
      <c r="D57" s="76" t="s">
        <v>163</v>
      </c>
      <c r="E57" s="84"/>
      <c r="F57" s="84">
        <v>700</v>
      </c>
      <c r="G57" s="84">
        <v>700</v>
      </c>
      <c r="H57" s="84">
        <v>700</v>
      </c>
      <c r="I57" s="84">
        <v>700</v>
      </c>
    </row>
    <row r="58" spans="1:9" x14ac:dyDescent="0.2">
      <c r="A58" s="104">
        <v>32</v>
      </c>
      <c r="B58" s="105"/>
      <c r="C58" s="106"/>
      <c r="D58" s="76" t="s">
        <v>21</v>
      </c>
      <c r="E58" s="84"/>
      <c r="F58" s="84">
        <v>700</v>
      </c>
      <c r="G58" s="84">
        <v>700</v>
      </c>
      <c r="H58" s="84">
        <v>700</v>
      </c>
      <c r="I58" s="84">
        <v>700</v>
      </c>
    </row>
    <row r="59" spans="1:9" ht="30" x14ac:dyDescent="0.2">
      <c r="A59" s="110" t="s">
        <v>166</v>
      </c>
      <c r="B59" s="112"/>
      <c r="C59" s="106"/>
      <c r="D59" s="111" t="s">
        <v>167</v>
      </c>
      <c r="E59" s="84">
        <v>2340</v>
      </c>
      <c r="F59" s="84"/>
      <c r="G59" s="84"/>
      <c r="H59" s="84"/>
      <c r="I59" s="84"/>
    </row>
    <row r="60" spans="1:9" x14ac:dyDescent="0.2">
      <c r="A60" s="104">
        <v>3</v>
      </c>
      <c r="B60" s="105"/>
      <c r="C60" s="106"/>
      <c r="D60" s="76" t="s">
        <v>163</v>
      </c>
      <c r="E60" s="84">
        <v>2304</v>
      </c>
      <c r="F60" s="84"/>
      <c r="G60" s="84"/>
      <c r="H60" s="84"/>
      <c r="I60" s="84"/>
    </row>
    <row r="61" spans="1:9" x14ac:dyDescent="0.2">
      <c r="A61" s="104">
        <v>31</v>
      </c>
      <c r="B61" s="105"/>
      <c r="C61" s="106"/>
      <c r="D61" s="76" t="s">
        <v>168</v>
      </c>
      <c r="E61" s="84">
        <v>2127</v>
      </c>
      <c r="F61" s="84"/>
      <c r="G61" s="84"/>
      <c r="H61" s="84"/>
      <c r="I61" s="84"/>
    </row>
    <row r="62" spans="1:9" x14ac:dyDescent="0.2">
      <c r="A62" s="104">
        <v>32</v>
      </c>
      <c r="B62" s="105"/>
      <c r="C62" s="106"/>
      <c r="D62" s="76" t="s">
        <v>21</v>
      </c>
      <c r="E62" s="84">
        <v>177</v>
      </c>
      <c r="F62" s="84"/>
      <c r="G62" s="84"/>
      <c r="H62" s="84"/>
      <c r="I62" s="84"/>
    </row>
    <row r="63" spans="1:9" ht="45" x14ac:dyDescent="0.25">
      <c r="A63" s="157" t="s">
        <v>102</v>
      </c>
      <c r="B63" s="158"/>
      <c r="C63" s="159"/>
      <c r="D63" s="66" t="s">
        <v>101</v>
      </c>
      <c r="E63" s="85">
        <v>1567275</v>
      </c>
      <c r="F63" s="85">
        <v>2053502</v>
      </c>
      <c r="G63" s="85">
        <v>2191408</v>
      </c>
      <c r="H63" s="85">
        <v>2197408</v>
      </c>
      <c r="I63" s="85">
        <v>2219738</v>
      </c>
    </row>
    <row r="64" spans="1:9" ht="45" x14ac:dyDescent="0.25">
      <c r="A64" s="148" t="s">
        <v>103</v>
      </c>
      <c r="B64" s="149"/>
      <c r="C64" s="150"/>
      <c r="D64" s="69" t="s">
        <v>101</v>
      </c>
      <c r="E64" s="83">
        <v>107235</v>
      </c>
      <c r="F64" s="83">
        <v>127571</v>
      </c>
      <c r="G64" s="83">
        <v>123187</v>
      </c>
      <c r="H64" s="83">
        <v>125187</v>
      </c>
      <c r="I64" s="83">
        <v>125187</v>
      </c>
    </row>
    <row r="65" spans="1:9" ht="28.5" x14ac:dyDescent="0.2">
      <c r="A65" s="139" t="s">
        <v>104</v>
      </c>
      <c r="B65" s="140"/>
      <c r="C65" s="141"/>
      <c r="D65" s="72" t="s">
        <v>105</v>
      </c>
      <c r="E65" s="84">
        <v>1515</v>
      </c>
      <c r="F65" s="84">
        <v>3500</v>
      </c>
      <c r="G65" s="84">
        <v>5500</v>
      </c>
      <c r="H65" s="84">
        <v>5500</v>
      </c>
      <c r="I65" s="84">
        <v>5500</v>
      </c>
    </row>
    <row r="66" spans="1:9" x14ac:dyDescent="0.2">
      <c r="A66" s="142">
        <v>3</v>
      </c>
      <c r="B66" s="143"/>
      <c r="C66" s="144"/>
      <c r="D66" s="76" t="s">
        <v>10</v>
      </c>
      <c r="E66" s="84">
        <v>1515</v>
      </c>
      <c r="F66" s="84">
        <v>3500</v>
      </c>
      <c r="G66" s="84">
        <v>5500</v>
      </c>
      <c r="H66" s="84">
        <v>5500</v>
      </c>
      <c r="I66" s="84">
        <v>5500</v>
      </c>
    </row>
    <row r="67" spans="1:9" x14ac:dyDescent="0.2">
      <c r="A67" s="145">
        <v>31</v>
      </c>
      <c r="B67" s="146"/>
      <c r="C67" s="147"/>
      <c r="D67" s="76" t="s">
        <v>11</v>
      </c>
      <c r="E67" s="84"/>
      <c r="F67" s="84"/>
      <c r="G67" s="84"/>
      <c r="H67" s="84"/>
      <c r="I67" s="84"/>
    </row>
    <row r="68" spans="1:9" x14ac:dyDescent="0.2">
      <c r="A68" s="145">
        <v>32</v>
      </c>
      <c r="B68" s="146"/>
      <c r="C68" s="147"/>
      <c r="D68" s="76" t="s">
        <v>21</v>
      </c>
      <c r="E68" s="84">
        <v>1515</v>
      </c>
      <c r="F68" s="84">
        <v>3500</v>
      </c>
      <c r="G68" s="84">
        <v>5500</v>
      </c>
      <c r="H68" s="84">
        <v>5500</v>
      </c>
      <c r="I68" s="84">
        <v>5500</v>
      </c>
    </row>
    <row r="69" spans="1:9" ht="42.75" x14ac:dyDescent="0.2">
      <c r="A69" s="139" t="s">
        <v>91</v>
      </c>
      <c r="B69" s="140"/>
      <c r="C69" s="141"/>
      <c r="D69" s="72" t="s">
        <v>92</v>
      </c>
      <c r="E69" s="84">
        <v>76042</v>
      </c>
      <c r="F69" s="84">
        <v>88777</v>
      </c>
      <c r="G69" s="84">
        <v>86777</v>
      </c>
      <c r="H69" s="84">
        <v>88777</v>
      </c>
      <c r="I69" s="84">
        <v>88777</v>
      </c>
    </row>
    <row r="70" spans="1:9" x14ac:dyDescent="0.2">
      <c r="A70" s="142">
        <v>3</v>
      </c>
      <c r="B70" s="143"/>
      <c r="C70" s="144"/>
      <c r="D70" s="76" t="s">
        <v>10</v>
      </c>
      <c r="E70" s="84">
        <v>76042</v>
      </c>
      <c r="F70" s="84">
        <v>88777</v>
      </c>
      <c r="G70" s="84">
        <v>86777</v>
      </c>
      <c r="H70" s="84">
        <v>88777</v>
      </c>
      <c r="I70" s="84">
        <v>88777</v>
      </c>
    </row>
    <row r="71" spans="1:9" x14ac:dyDescent="0.2">
      <c r="A71" s="145">
        <v>31</v>
      </c>
      <c r="B71" s="146"/>
      <c r="C71" s="147"/>
      <c r="D71" s="76" t="s">
        <v>11</v>
      </c>
      <c r="E71" s="84">
        <v>1165</v>
      </c>
      <c r="F71" s="84">
        <v>1500</v>
      </c>
      <c r="G71" s="84">
        <v>1500</v>
      </c>
      <c r="H71" s="84">
        <v>1500</v>
      </c>
      <c r="I71" s="84">
        <v>1500</v>
      </c>
    </row>
    <row r="72" spans="1:9" x14ac:dyDescent="0.2">
      <c r="A72" s="145">
        <v>32</v>
      </c>
      <c r="B72" s="146"/>
      <c r="C72" s="147"/>
      <c r="D72" s="76" t="s">
        <v>21</v>
      </c>
      <c r="E72" s="84">
        <v>74877</v>
      </c>
      <c r="F72" s="84">
        <v>87277</v>
      </c>
      <c r="G72" s="84">
        <v>85277</v>
      </c>
      <c r="H72" s="84">
        <v>87277</v>
      </c>
      <c r="I72" s="84">
        <v>87277</v>
      </c>
    </row>
    <row r="73" spans="1:9" x14ac:dyDescent="0.2">
      <c r="A73" s="145">
        <v>34</v>
      </c>
      <c r="B73" s="146"/>
      <c r="C73" s="147"/>
      <c r="D73" s="76" t="s">
        <v>84</v>
      </c>
      <c r="E73" s="84"/>
      <c r="F73" s="84"/>
      <c r="G73" s="84"/>
      <c r="H73" s="84"/>
      <c r="I73" s="84"/>
    </row>
    <row r="74" spans="1:9" ht="28.5" x14ac:dyDescent="0.2">
      <c r="A74" s="139" t="s">
        <v>106</v>
      </c>
      <c r="B74" s="140"/>
      <c r="C74" s="141"/>
      <c r="D74" s="72" t="s">
        <v>107</v>
      </c>
      <c r="E74" s="84">
        <v>24281</v>
      </c>
      <c r="F74" s="84">
        <v>30410</v>
      </c>
      <c r="G74" s="84">
        <v>30410</v>
      </c>
      <c r="H74" s="84">
        <v>30410</v>
      </c>
      <c r="I74" s="84">
        <v>30410</v>
      </c>
    </row>
    <row r="75" spans="1:9" x14ac:dyDescent="0.2">
      <c r="A75" s="142">
        <v>3</v>
      </c>
      <c r="B75" s="143"/>
      <c r="C75" s="144"/>
      <c r="D75" s="76" t="s">
        <v>10</v>
      </c>
      <c r="E75" s="84">
        <v>24281</v>
      </c>
      <c r="F75" s="84">
        <v>30410</v>
      </c>
      <c r="G75" s="84">
        <v>30410</v>
      </c>
      <c r="H75" s="84">
        <v>30410</v>
      </c>
      <c r="I75" s="84">
        <v>30410</v>
      </c>
    </row>
    <row r="76" spans="1:9" x14ac:dyDescent="0.2">
      <c r="A76" s="145">
        <v>31</v>
      </c>
      <c r="B76" s="146"/>
      <c r="C76" s="147"/>
      <c r="D76" s="76" t="s">
        <v>11</v>
      </c>
      <c r="E76" s="84">
        <v>2950</v>
      </c>
      <c r="F76" s="84">
        <v>4000</v>
      </c>
      <c r="G76" s="84">
        <v>4000</v>
      </c>
      <c r="H76" s="84">
        <v>4000</v>
      </c>
      <c r="I76" s="84">
        <v>4000</v>
      </c>
    </row>
    <row r="77" spans="1:9" x14ac:dyDescent="0.2">
      <c r="A77" s="145">
        <v>32</v>
      </c>
      <c r="B77" s="146"/>
      <c r="C77" s="147"/>
      <c r="D77" s="76" t="s">
        <v>21</v>
      </c>
      <c r="E77" s="84">
        <v>21331</v>
      </c>
      <c r="F77" s="84">
        <v>26410</v>
      </c>
      <c r="G77" s="84">
        <v>26410</v>
      </c>
      <c r="H77" s="84">
        <v>26410</v>
      </c>
      <c r="I77" s="84">
        <v>26410</v>
      </c>
    </row>
    <row r="78" spans="1:9" x14ac:dyDescent="0.2">
      <c r="A78" s="145">
        <v>38</v>
      </c>
      <c r="B78" s="146"/>
      <c r="C78" s="147"/>
      <c r="D78" s="76" t="s">
        <v>128</v>
      </c>
      <c r="E78" s="84"/>
      <c r="F78" s="84"/>
      <c r="G78" s="84"/>
      <c r="H78" s="84"/>
      <c r="I78" s="84"/>
    </row>
    <row r="79" spans="1:9" ht="28.5" x14ac:dyDescent="0.2">
      <c r="A79" s="139" t="s">
        <v>108</v>
      </c>
      <c r="B79" s="140"/>
      <c r="C79" s="141"/>
      <c r="D79" s="72" t="s">
        <v>109</v>
      </c>
      <c r="E79" s="84">
        <v>1238</v>
      </c>
      <c r="F79" s="84">
        <v>500</v>
      </c>
      <c r="G79" s="84">
        <v>500</v>
      </c>
      <c r="H79" s="84">
        <v>500</v>
      </c>
      <c r="I79" s="84">
        <v>500</v>
      </c>
    </row>
    <row r="80" spans="1:9" x14ac:dyDescent="0.2">
      <c r="A80" s="142">
        <v>3</v>
      </c>
      <c r="B80" s="143"/>
      <c r="C80" s="144"/>
      <c r="D80" s="76" t="s">
        <v>10</v>
      </c>
      <c r="E80" s="84">
        <v>1238</v>
      </c>
      <c r="F80" s="84">
        <v>500</v>
      </c>
      <c r="G80" s="84">
        <v>500</v>
      </c>
      <c r="H80" s="84">
        <v>500</v>
      </c>
      <c r="I80" s="84">
        <v>500</v>
      </c>
    </row>
    <row r="81" spans="1:9" x14ac:dyDescent="0.2">
      <c r="A81" s="145">
        <v>32</v>
      </c>
      <c r="B81" s="146"/>
      <c r="C81" s="147"/>
      <c r="D81" s="76" t="s">
        <v>21</v>
      </c>
      <c r="E81" s="84">
        <v>1238</v>
      </c>
      <c r="F81" s="84">
        <v>500</v>
      </c>
      <c r="G81" s="84">
        <v>500</v>
      </c>
      <c r="H81" s="84">
        <v>500</v>
      </c>
      <c r="I81" s="84">
        <v>500</v>
      </c>
    </row>
    <row r="82" spans="1:9" ht="28.5" x14ac:dyDescent="0.2">
      <c r="A82" s="142">
        <v>4</v>
      </c>
      <c r="B82" s="143"/>
      <c r="C82" s="144"/>
      <c r="D82" s="76" t="s">
        <v>12</v>
      </c>
      <c r="E82" s="84"/>
      <c r="F82" s="84"/>
      <c r="G82" s="84"/>
      <c r="H82" s="84"/>
      <c r="I82" s="84"/>
    </row>
    <row r="83" spans="1:9" ht="42.75" x14ac:dyDescent="0.2">
      <c r="A83" s="145">
        <v>42</v>
      </c>
      <c r="B83" s="146"/>
      <c r="C83" s="147"/>
      <c r="D83" s="76" t="s">
        <v>29</v>
      </c>
      <c r="E83" s="84"/>
      <c r="F83" s="84"/>
      <c r="G83" s="84"/>
      <c r="H83" s="84"/>
      <c r="I83" s="84"/>
    </row>
    <row r="84" spans="1:9" ht="71.25" x14ac:dyDescent="0.2">
      <c r="A84" s="139" t="s">
        <v>110</v>
      </c>
      <c r="B84" s="140"/>
      <c r="C84" s="141"/>
      <c r="D84" s="72" t="s">
        <v>111</v>
      </c>
      <c r="E84" s="84"/>
      <c r="F84" s="84"/>
      <c r="G84" s="84"/>
      <c r="H84" s="84"/>
      <c r="I84" s="84"/>
    </row>
    <row r="85" spans="1:9" x14ac:dyDescent="0.2">
      <c r="A85" s="142">
        <v>3</v>
      </c>
      <c r="B85" s="143"/>
      <c r="C85" s="144"/>
      <c r="D85" s="76" t="s">
        <v>10</v>
      </c>
      <c r="E85" s="84"/>
      <c r="F85" s="84"/>
      <c r="G85" s="84"/>
      <c r="H85" s="84"/>
      <c r="I85" s="84"/>
    </row>
    <row r="86" spans="1:9" x14ac:dyDescent="0.2">
      <c r="A86" s="145">
        <v>32</v>
      </c>
      <c r="B86" s="146"/>
      <c r="C86" s="147"/>
      <c r="D86" s="76" t="s">
        <v>21</v>
      </c>
      <c r="E86" s="84"/>
      <c r="F86" s="84"/>
      <c r="G86" s="84"/>
      <c r="H86" s="84"/>
      <c r="I86" s="84"/>
    </row>
    <row r="87" spans="1:9" x14ac:dyDescent="0.2">
      <c r="A87" s="139" t="s">
        <v>138</v>
      </c>
      <c r="B87" s="140"/>
      <c r="C87" s="141"/>
      <c r="D87" s="96" t="s">
        <v>146</v>
      </c>
      <c r="E87" s="84">
        <v>1192</v>
      </c>
      <c r="F87" s="84">
        <v>1483</v>
      </c>
      <c r="G87" s="84"/>
      <c r="H87" s="84"/>
      <c r="I87" s="84"/>
    </row>
    <row r="88" spans="1:9" x14ac:dyDescent="0.2">
      <c r="A88" s="142">
        <v>3</v>
      </c>
      <c r="B88" s="143"/>
      <c r="C88" s="144"/>
      <c r="D88" s="76" t="s">
        <v>10</v>
      </c>
      <c r="E88" s="84">
        <v>1192</v>
      </c>
      <c r="F88" s="84">
        <v>1483</v>
      </c>
      <c r="G88" s="84"/>
      <c r="H88" s="84"/>
      <c r="I88" s="84"/>
    </row>
    <row r="89" spans="1:9" x14ac:dyDescent="0.2">
      <c r="A89" s="145">
        <v>32</v>
      </c>
      <c r="B89" s="146"/>
      <c r="C89" s="147"/>
      <c r="D89" s="76" t="s">
        <v>21</v>
      </c>
      <c r="E89" s="84">
        <v>1192</v>
      </c>
      <c r="F89" s="84">
        <v>1483</v>
      </c>
      <c r="G89" s="84"/>
      <c r="H89" s="84"/>
      <c r="I89" s="84"/>
    </row>
    <row r="90" spans="1:9" ht="25.5" x14ac:dyDescent="0.2">
      <c r="A90" s="139" t="s">
        <v>139</v>
      </c>
      <c r="B90" s="140"/>
      <c r="C90" s="141"/>
      <c r="D90" s="97" t="s">
        <v>147</v>
      </c>
      <c r="E90" s="84">
        <v>1337</v>
      </c>
      <c r="F90" s="84">
        <v>1000</v>
      </c>
      <c r="G90" s="84"/>
      <c r="H90" s="84"/>
      <c r="I90" s="84"/>
    </row>
    <row r="91" spans="1:9" x14ac:dyDescent="0.2">
      <c r="A91" s="142">
        <v>3</v>
      </c>
      <c r="B91" s="143"/>
      <c r="C91" s="144"/>
      <c r="D91" s="76" t="s">
        <v>10</v>
      </c>
      <c r="E91" s="84">
        <v>1337</v>
      </c>
      <c r="F91" s="84">
        <v>1000</v>
      </c>
      <c r="G91" s="84"/>
      <c r="H91" s="84"/>
      <c r="I91" s="84"/>
    </row>
    <row r="92" spans="1:9" x14ac:dyDescent="0.2">
      <c r="A92" s="145">
        <v>32</v>
      </c>
      <c r="B92" s="146"/>
      <c r="C92" s="147"/>
      <c r="D92" s="76" t="s">
        <v>21</v>
      </c>
      <c r="E92" s="84">
        <v>1337</v>
      </c>
      <c r="F92" s="84">
        <v>1000</v>
      </c>
      <c r="G92" s="84"/>
      <c r="H92" s="84"/>
      <c r="I92" s="84"/>
    </row>
    <row r="93" spans="1:9" x14ac:dyDescent="0.2">
      <c r="A93" s="139" t="s">
        <v>140</v>
      </c>
      <c r="B93" s="140"/>
      <c r="C93" s="141"/>
      <c r="D93" s="96" t="s">
        <v>148</v>
      </c>
      <c r="E93" s="84">
        <v>1361</v>
      </c>
      <c r="F93" s="84">
        <v>1301</v>
      </c>
      <c r="G93" s="84"/>
      <c r="H93" s="84"/>
      <c r="I93" s="84"/>
    </row>
    <row r="94" spans="1:9" x14ac:dyDescent="0.2">
      <c r="A94" s="142">
        <v>3</v>
      </c>
      <c r="B94" s="143"/>
      <c r="C94" s="144"/>
      <c r="D94" s="76" t="s">
        <v>10</v>
      </c>
      <c r="E94" s="84">
        <v>1361</v>
      </c>
      <c r="F94" s="84">
        <v>1301</v>
      </c>
      <c r="G94" s="84"/>
      <c r="H94" s="84"/>
      <c r="I94" s="84"/>
    </row>
    <row r="95" spans="1:9" x14ac:dyDescent="0.2">
      <c r="A95" s="145">
        <v>32</v>
      </c>
      <c r="B95" s="146"/>
      <c r="C95" s="147"/>
      <c r="D95" s="76" t="s">
        <v>21</v>
      </c>
      <c r="E95" s="84">
        <v>1361</v>
      </c>
      <c r="F95" s="84">
        <v>1301</v>
      </c>
      <c r="G95" s="84"/>
      <c r="H95" s="84"/>
      <c r="I95" s="84"/>
    </row>
    <row r="96" spans="1:9" ht="42.75" x14ac:dyDescent="0.2">
      <c r="A96" s="104" t="s">
        <v>169</v>
      </c>
      <c r="B96" s="105"/>
      <c r="C96" s="106"/>
      <c r="D96" s="76" t="s">
        <v>170</v>
      </c>
      <c r="E96" s="84"/>
      <c r="F96" s="84"/>
      <c r="G96" s="84"/>
      <c r="H96" s="84"/>
      <c r="I96" s="84"/>
    </row>
    <row r="97" spans="1:9" x14ac:dyDescent="0.2">
      <c r="A97" s="104">
        <v>3</v>
      </c>
      <c r="B97" s="105"/>
      <c r="C97" s="106"/>
      <c r="D97" s="76" t="s">
        <v>171</v>
      </c>
      <c r="E97" s="84">
        <v>269</v>
      </c>
      <c r="F97" s="84">
        <v>600</v>
      </c>
      <c r="G97" s="84"/>
      <c r="H97" s="84"/>
      <c r="I97" s="84"/>
    </row>
    <row r="98" spans="1:9" x14ac:dyDescent="0.2">
      <c r="A98" s="104">
        <v>32</v>
      </c>
      <c r="B98" s="105"/>
      <c r="C98" s="106"/>
      <c r="D98" s="76" t="s">
        <v>21</v>
      </c>
      <c r="E98" s="84">
        <v>269</v>
      </c>
      <c r="F98" s="84">
        <v>600</v>
      </c>
      <c r="G98" s="84"/>
      <c r="H98" s="84"/>
      <c r="I98" s="84"/>
    </row>
    <row r="99" spans="1:9" ht="30" x14ac:dyDescent="0.25">
      <c r="A99" s="148" t="s">
        <v>112</v>
      </c>
      <c r="B99" s="149"/>
      <c r="C99" s="150"/>
      <c r="D99" s="69" t="s">
        <v>113</v>
      </c>
      <c r="E99" s="83">
        <v>20701</v>
      </c>
      <c r="F99" s="83">
        <v>20101</v>
      </c>
      <c r="G99" s="83">
        <v>20701</v>
      </c>
      <c r="H99" s="83">
        <v>20701</v>
      </c>
      <c r="I99" s="83">
        <v>20701</v>
      </c>
    </row>
    <row r="100" spans="1:9" x14ac:dyDescent="0.2">
      <c r="A100" s="139" t="s">
        <v>90</v>
      </c>
      <c r="B100" s="140"/>
      <c r="C100" s="141"/>
      <c r="D100" s="72" t="s">
        <v>89</v>
      </c>
      <c r="E100" s="84">
        <v>20701</v>
      </c>
      <c r="F100" s="84">
        <v>20101</v>
      </c>
      <c r="G100" s="84">
        <v>20701</v>
      </c>
      <c r="H100" s="84">
        <v>20701</v>
      </c>
      <c r="I100" s="84">
        <v>20701</v>
      </c>
    </row>
    <row r="101" spans="1:9" x14ac:dyDescent="0.2">
      <c r="A101" s="142">
        <v>3</v>
      </c>
      <c r="B101" s="143"/>
      <c r="C101" s="144"/>
      <c r="D101" s="76" t="s">
        <v>10</v>
      </c>
      <c r="E101" s="84"/>
      <c r="F101" s="84">
        <v>20101</v>
      </c>
      <c r="G101" s="84">
        <v>20701</v>
      </c>
      <c r="H101" s="84">
        <v>20701</v>
      </c>
      <c r="I101" s="84">
        <v>20701</v>
      </c>
    </row>
    <row r="102" spans="1:9" ht="42.75" x14ac:dyDescent="0.2">
      <c r="A102" s="145">
        <v>37</v>
      </c>
      <c r="B102" s="146"/>
      <c r="C102" s="147"/>
      <c r="D102" s="76" t="s">
        <v>114</v>
      </c>
      <c r="E102" s="84">
        <v>20701</v>
      </c>
      <c r="F102" s="84">
        <v>20101</v>
      </c>
      <c r="G102" s="84">
        <v>20701</v>
      </c>
      <c r="H102" s="84">
        <v>20701</v>
      </c>
      <c r="I102" s="84">
        <v>20701</v>
      </c>
    </row>
    <row r="103" spans="1:9" ht="26.1" customHeight="1" x14ac:dyDescent="0.2">
      <c r="A103" s="139" t="s">
        <v>106</v>
      </c>
      <c r="B103" s="140"/>
      <c r="C103" s="141"/>
      <c r="D103" s="72" t="s">
        <v>107</v>
      </c>
      <c r="E103" s="84">
        <v>27072</v>
      </c>
      <c r="F103" s="84">
        <v>33000</v>
      </c>
      <c r="G103" s="84">
        <v>33000</v>
      </c>
      <c r="H103" s="84">
        <v>33000</v>
      </c>
      <c r="I103" s="84">
        <v>33000</v>
      </c>
    </row>
    <row r="104" spans="1:9" x14ac:dyDescent="0.2">
      <c r="A104" s="142">
        <v>3</v>
      </c>
      <c r="B104" s="143"/>
      <c r="C104" s="144"/>
      <c r="D104" s="76" t="s">
        <v>10</v>
      </c>
      <c r="E104" s="84">
        <v>27072</v>
      </c>
      <c r="F104" s="84">
        <v>33000</v>
      </c>
      <c r="G104" s="84">
        <v>33000</v>
      </c>
      <c r="H104" s="84">
        <v>33000</v>
      </c>
      <c r="I104" s="84">
        <v>33000</v>
      </c>
    </row>
    <row r="105" spans="1:9" ht="42.75" x14ac:dyDescent="0.2">
      <c r="A105" s="145">
        <v>37</v>
      </c>
      <c r="B105" s="146"/>
      <c r="C105" s="147"/>
      <c r="D105" s="76" t="s">
        <v>114</v>
      </c>
      <c r="E105" s="84">
        <v>19481</v>
      </c>
      <c r="F105" s="84">
        <v>22000</v>
      </c>
      <c r="G105" s="84">
        <v>28000</v>
      </c>
      <c r="H105" s="84">
        <v>28000</v>
      </c>
      <c r="I105" s="84">
        <v>28000</v>
      </c>
    </row>
    <row r="106" spans="1:9" ht="28.5" x14ac:dyDescent="0.2">
      <c r="A106" s="142">
        <v>4</v>
      </c>
      <c r="B106" s="143"/>
      <c r="C106" s="144"/>
      <c r="D106" s="76" t="s">
        <v>12</v>
      </c>
      <c r="E106" s="84">
        <v>7591</v>
      </c>
      <c r="F106" s="84">
        <v>11000</v>
      </c>
      <c r="G106" s="84">
        <v>5000</v>
      </c>
      <c r="H106" s="84">
        <v>5000</v>
      </c>
      <c r="I106" s="84">
        <v>5000</v>
      </c>
    </row>
    <row r="107" spans="1:9" ht="42.75" x14ac:dyDescent="0.2">
      <c r="A107" s="145">
        <v>42</v>
      </c>
      <c r="B107" s="146"/>
      <c r="C107" s="147"/>
      <c r="D107" s="76" t="s">
        <v>29</v>
      </c>
      <c r="E107" s="84">
        <v>2456</v>
      </c>
      <c r="F107" s="84">
        <v>11000</v>
      </c>
      <c r="G107" s="84">
        <v>5000</v>
      </c>
      <c r="H107" s="84">
        <v>5000</v>
      </c>
      <c r="I107" s="84">
        <v>5000</v>
      </c>
    </row>
    <row r="108" spans="1:9" ht="45" x14ac:dyDescent="0.25">
      <c r="A108" s="148" t="s">
        <v>115</v>
      </c>
      <c r="B108" s="149"/>
      <c r="C108" s="150"/>
      <c r="D108" s="69" t="s">
        <v>116</v>
      </c>
      <c r="E108" s="83">
        <v>1274000</v>
      </c>
      <c r="F108" s="83">
        <v>1730533</v>
      </c>
      <c r="G108" s="83">
        <v>1878420</v>
      </c>
      <c r="H108" s="83">
        <v>1882420</v>
      </c>
      <c r="I108" s="83">
        <v>1904750</v>
      </c>
    </row>
    <row r="109" spans="1:9" ht="28.5" x14ac:dyDescent="0.2">
      <c r="A109" s="139" t="s">
        <v>106</v>
      </c>
      <c r="B109" s="140"/>
      <c r="C109" s="141"/>
      <c r="D109" s="72" t="s">
        <v>107</v>
      </c>
      <c r="E109" s="84">
        <v>1274000</v>
      </c>
      <c r="F109" s="84">
        <v>1730533</v>
      </c>
      <c r="G109" s="84">
        <v>1878420</v>
      </c>
      <c r="H109" s="84">
        <v>1882420</v>
      </c>
      <c r="I109" s="84">
        <v>1904750</v>
      </c>
    </row>
    <row r="110" spans="1:9" x14ac:dyDescent="0.2">
      <c r="A110" s="142">
        <v>3</v>
      </c>
      <c r="B110" s="143"/>
      <c r="C110" s="144"/>
      <c r="D110" s="76" t="s">
        <v>10</v>
      </c>
      <c r="E110" s="84">
        <v>1274000</v>
      </c>
      <c r="F110" s="84">
        <v>1730533</v>
      </c>
      <c r="G110" s="84">
        <v>1878420</v>
      </c>
      <c r="H110" s="84">
        <v>1822420</v>
      </c>
      <c r="I110" s="84">
        <v>1904750</v>
      </c>
    </row>
    <row r="111" spans="1:9" x14ac:dyDescent="0.2">
      <c r="A111" s="145">
        <v>31</v>
      </c>
      <c r="B111" s="146"/>
      <c r="C111" s="147"/>
      <c r="D111" s="76" t="s">
        <v>11</v>
      </c>
      <c r="E111" s="84">
        <v>1225500</v>
      </c>
      <c r="F111" s="84">
        <v>1682433</v>
      </c>
      <c r="G111" s="84">
        <v>1830420</v>
      </c>
      <c r="H111" s="84">
        <v>1834420</v>
      </c>
      <c r="I111" s="84">
        <v>1856750</v>
      </c>
    </row>
    <row r="112" spans="1:9" x14ac:dyDescent="0.2">
      <c r="A112" s="145">
        <v>32</v>
      </c>
      <c r="B112" s="146"/>
      <c r="C112" s="147"/>
      <c r="D112" s="76" t="s">
        <v>21</v>
      </c>
      <c r="E112" s="84">
        <v>41000</v>
      </c>
      <c r="F112" s="84">
        <v>45000</v>
      </c>
      <c r="G112" s="84">
        <v>45000</v>
      </c>
      <c r="H112" s="84">
        <v>45000</v>
      </c>
      <c r="I112" s="84">
        <v>45000</v>
      </c>
    </row>
    <row r="113" spans="1:9" x14ac:dyDescent="0.2">
      <c r="A113" s="145">
        <v>34</v>
      </c>
      <c r="B113" s="146"/>
      <c r="C113" s="147"/>
      <c r="D113" s="76" t="s">
        <v>84</v>
      </c>
      <c r="E113" s="84">
        <v>7500</v>
      </c>
      <c r="F113" s="84">
        <v>3000</v>
      </c>
      <c r="G113" s="84">
        <v>3000</v>
      </c>
      <c r="H113" s="84">
        <v>3000</v>
      </c>
      <c r="I113" s="84">
        <v>3000</v>
      </c>
    </row>
    <row r="114" spans="1:9" ht="30" x14ac:dyDescent="0.25">
      <c r="A114" s="148" t="s">
        <v>117</v>
      </c>
      <c r="B114" s="149"/>
      <c r="C114" s="150"/>
      <c r="D114" s="69" t="s">
        <v>118</v>
      </c>
      <c r="E114" s="83">
        <v>118500</v>
      </c>
      <c r="F114" s="83">
        <v>120000</v>
      </c>
      <c r="G114" s="83">
        <v>120000</v>
      </c>
      <c r="H114" s="83">
        <v>120000</v>
      </c>
      <c r="I114" s="83">
        <v>120000</v>
      </c>
    </row>
    <row r="115" spans="1:9" ht="28.5" x14ac:dyDescent="0.2">
      <c r="A115" s="139" t="s">
        <v>106</v>
      </c>
      <c r="B115" s="140"/>
      <c r="C115" s="141"/>
      <c r="D115" s="72" t="s">
        <v>107</v>
      </c>
      <c r="E115" s="84">
        <v>118500</v>
      </c>
      <c r="F115" s="84">
        <v>120000</v>
      </c>
      <c r="G115" s="84">
        <v>120000</v>
      </c>
      <c r="H115" s="84">
        <v>120000</v>
      </c>
      <c r="I115" s="84">
        <v>120000</v>
      </c>
    </row>
    <row r="116" spans="1:9" x14ac:dyDescent="0.2">
      <c r="A116" s="142">
        <v>3</v>
      </c>
      <c r="B116" s="143"/>
      <c r="C116" s="144"/>
      <c r="D116" s="76" t="s">
        <v>10</v>
      </c>
      <c r="E116" s="84">
        <v>118500</v>
      </c>
      <c r="F116" s="84">
        <v>120000</v>
      </c>
      <c r="G116" s="84">
        <v>120000</v>
      </c>
      <c r="H116" s="84">
        <v>120000</v>
      </c>
      <c r="I116" s="84">
        <v>120000</v>
      </c>
    </row>
    <row r="117" spans="1:9" x14ac:dyDescent="0.2">
      <c r="A117" s="145">
        <v>32</v>
      </c>
      <c r="B117" s="146"/>
      <c r="C117" s="147"/>
      <c r="D117" s="76" t="s">
        <v>21</v>
      </c>
      <c r="E117" s="84">
        <v>118500</v>
      </c>
      <c r="F117" s="84">
        <v>120000</v>
      </c>
      <c r="G117" s="84">
        <v>120000</v>
      </c>
      <c r="H117" s="84">
        <v>120000</v>
      </c>
      <c r="I117" s="84">
        <v>120000</v>
      </c>
    </row>
    <row r="118" spans="1:9" ht="45" x14ac:dyDescent="0.25">
      <c r="A118" s="148" t="s">
        <v>119</v>
      </c>
      <c r="B118" s="149"/>
      <c r="C118" s="150"/>
      <c r="D118" s="69" t="s">
        <v>120</v>
      </c>
      <c r="E118" s="83">
        <v>465</v>
      </c>
      <c r="F118" s="83">
        <v>1000</v>
      </c>
      <c r="G118" s="83">
        <v>1000</v>
      </c>
      <c r="H118" s="83">
        <v>1000</v>
      </c>
      <c r="I118" s="83">
        <v>1000</v>
      </c>
    </row>
    <row r="119" spans="1:9" ht="28.5" x14ac:dyDescent="0.2">
      <c r="A119" s="139" t="s">
        <v>104</v>
      </c>
      <c r="B119" s="140"/>
      <c r="C119" s="141"/>
      <c r="D119" s="72" t="s">
        <v>105</v>
      </c>
      <c r="E119" s="84">
        <v>465</v>
      </c>
      <c r="F119" s="84">
        <v>1000</v>
      </c>
      <c r="G119" s="84">
        <v>1000</v>
      </c>
      <c r="H119" s="84">
        <v>1000</v>
      </c>
      <c r="I119" s="84">
        <v>1000</v>
      </c>
    </row>
    <row r="120" spans="1:9" ht="28.5" x14ac:dyDescent="0.2">
      <c r="A120" s="142">
        <v>4</v>
      </c>
      <c r="B120" s="143"/>
      <c r="C120" s="144"/>
      <c r="D120" s="76" t="s">
        <v>12</v>
      </c>
      <c r="E120" s="84">
        <v>465</v>
      </c>
      <c r="F120" s="84">
        <v>1000</v>
      </c>
      <c r="G120" s="84">
        <v>1000</v>
      </c>
      <c r="H120" s="84">
        <v>1000</v>
      </c>
      <c r="I120" s="84">
        <v>1000</v>
      </c>
    </row>
    <row r="121" spans="1:9" ht="42.75" x14ac:dyDescent="0.2">
      <c r="A121" s="145">
        <v>42</v>
      </c>
      <c r="B121" s="146"/>
      <c r="C121" s="147"/>
      <c r="D121" s="76" t="s">
        <v>29</v>
      </c>
      <c r="E121" s="84">
        <v>465</v>
      </c>
      <c r="F121" s="84">
        <v>1000</v>
      </c>
      <c r="G121" s="84">
        <v>1000</v>
      </c>
      <c r="H121" s="84">
        <v>1000</v>
      </c>
      <c r="I121" s="84">
        <v>1000</v>
      </c>
    </row>
    <row r="122" spans="1:9" ht="26.1" customHeight="1" x14ac:dyDescent="0.2">
      <c r="A122" s="139" t="s">
        <v>106</v>
      </c>
      <c r="B122" s="140"/>
      <c r="C122" s="141"/>
      <c r="D122" s="72" t="s">
        <v>107</v>
      </c>
      <c r="E122" s="84">
        <v>1000</v>
      </c>
      <c r="F122" s="84">
        <v>9100</v>
      </c>
      <c r="G122" s="84">
        <v>9100</v>
      </c>
      <c r="H122" s="84">
        <v>9100</v>
      </c>
      <c r="I122" s="84">
        <v>9100</v>
      </c>
    </row>
    <row r="123" spans="1:9" ht="28.5" x14ac:dyDescent="0.2">
      <c r="A123" s="142">
        <v>4</v>
      </c>
      <c r="B123" s="143"/>
      <c r="C123" s="144"/>
      <c r="D123" s="76" t="s">
        <v>12</v>
      </c>
      <c r="E123" s="84">
        <v>1000</v>
      </c>
      <c r="F123" s="84">
        <v>9100</v>
      </c>
      <c r="G123" s="84">
        <v>9100</v>
      </c>
      <c r="H123" s="84">
        <v>9100</v>
      </c>
      <c r="I123" s="84">
        <v>9100</v>
      </c>
    </row>
    <row r="124" spans="1:9" ht="42.75" x14ac:dyDescent="0.2">
      <c r="A124" s="145">
        <v>42</v>
      </c>
      <c r="B124" s="146"/>
      <c r="C124" s="147"/>
      <c r="D124" s="76" t="s">
        <v>29</v>
      </c>
      <c r="E124" s="84">
        <v>1000</v>
      </c>
      <c r="F124" s="84">
        <v>9100</v>
      </c>
      <c r="G124" s="84">
        <v>9100</v>
      </c>
      <c r="H124" s="84">
        <v>9100</v>
      </c>
      <c r="I124" s="84">
        <v>9100</v>
      </c>
    </row>
    <row r="125" spans="1:9" ht="26.1" customHeight="1" x14ac:dyDescent="0.2">
      <c r="A125" s="139" t="s">
        <v>108</v>
      </c>
      <c r="B125" s="140"/>
      <c r="C125" s="141"/>
      <c r="D125" s="72" t="s">
        <v>109</v>
      </c>
      <c r="E125" s="84">
        <v>1353</v>
      </c>
      <c r="F125" s="84">
        <v>6000</v>
      </c>
      <c r="G125" s="84">
        <v>6000</v>
      </c>
      <c r="H125" s="84">
        <v>6000</v>
      </c>
      <c r="I125" s="84">
        <v>6000</v>
      </c>
    </row>
    <row r="126" spans="1:9" ht="28.5" x14ac:dyDescent="0.2">
      <c r="A126" s="142">
        <v>4</v>
      </c>
      <c r="B126" s="143"/>
      <c r="C126" s="144"/>
      <c r="D126" s="76" t="s">
        <v>12</v>
      </c>
      <c r="E126" s="84">
        <v>1353</v>
      </c>
      <c r="F126" s="84">
        <v>6000</v>
      </c>
      <c r="G126" s="84">
        <v>6000</v>
      </c>
      <c r="H126" s="84">
        <v>6000</v>
      </c>
      <c r="I126" s="84">
        <v>6000</v>
      </c>
    </row>
    <row r="127" spans="1:9" ht="42.75" x14ac:dyDescent="0.2">
      <c r="A127" s="145">
        <v>42</v>
      </c>
      <c r="B127" s="146"/>
      <c r="C127" s="147"/>
      <c r="D127" s="76" t="s">
        <v>29</v>
      </c>
      <c r="E127" s="84">
        <v>1353</v>
      </c>
      <c r="F127" s="84">
        <v>6000</v>
      </c>
      <c r="G127" s="84">
        <v>6000</v>
      </c>
      <c r="H127" s="84">
        <v>6000</v>
      </c>
      <c r="I127" s="84">
        <v>6000</v>
      </c>
    </row>
    <row r="128" spans="1:9" ht="71.25" x14ac:dyDescent="0.2">
      <c r="A128" s="139" t="s">
        <v>110</v>
      </c>
      <c r="B128" s="140"/>
      <c r="C128" s="141"/>
      <c r="D128" s="72" t="s">
        <v>111</v>
      </c>
      <c r="E128" s="84">
        <v>500</v>
      </c>
      <c r="F128" s="84">
        <v>200</v>
      </c>
      <c r="G128" s="84"/>
      <c r="H128" s="84"/>
      <c r="I128" s="84"/>
    </row>
    <row r="129" spans="1:9" ht="28.5" x14ac:dyDescent="0.2">
      <c r="A129" s="142">
        <v>4</v>
      </c>
      <c r="B129" s="143"/>
      <c r="C129" s="144"/>
      <c r="D129" s="76" t="s">
        <v>12</v>
      </c>
      <c r="E129" s="84">
        <v>500</v>
      </c>
      <c r="F129" s="84">
        <v>200</v>
      </c>
      <c r="G129" s="84"/>
      <c r="H129" s="84"/>
      <c r="I129" s="84"/>
    </row>
    <row r="130" spans="1:9" ht="42.75" x14ac:dyDescent="0.2">
      <c r="A130" s="145">
        <v>42</v>
      </c>
      <c r="B130" s="146"/>
      <c r="C130" s="147"/>
      <c r="D130" s="76" t="s">
        <v>29</v>
      </c>
      <c r="E130" s="84">
        <v>500</v>
      </c>
      <c r="F130" s="84">
        <v>200</v>
      </c>
      <c r="G130" s="84"/>
      <c r="H130" s="84"/>
      <c r="I130" s="84"/>
    </row>
    <row r="131" spans="1:9" x14ac:dyDescent="0.2">
      <c r="A131" s="139" t="s">
        <v>138</v>
      </c>
      <c r="B131" s="140"/>
      <c r="C131" s="141"/>
      <c r="D131" s="96" t="s">
        <v>146</v>
      </c>
      <c r="E131" s="84">
        <v>373</v>
      </c>
      <c r="F131" s="84">
        <v>446</v>
      </c>
      <c r="G131" s="84"/>
      <c r="H131" s="84"/>
      <c r="I131" s="84"/>
    </row>
    <row r="132" spans="1:9" ht="28.5" x14ac:dyDescent="0.2">
      <c r="A132" s="142">
        <v>4</v>
      </c>
      <c r="B132" s="143"/>
      <c r="C132" s="144"/>
      <c r="D132" s="76" t="s">
        <v>12</v>
      </c>
      <c r="E132" s="84">
        <v>373</v>
      </c>
      <c r="F132" s="84">
        <v>446</v>
      </c>
      <c r="G132" s="84"/>
      <c r="H132" s="84"/>
      <c r="I132" s="84"/>
    </row>
    <row r="133" spans="1:9" ht="42.75" x14ac:dyDescent="0.2">
      <c r="A133" s="145">
        <v>42</v>
      </c>
      <c r="B133" s="146"/>
      <c r="C133" s="147"/>
      <c r="D133" s="76" t="s">
        <v>29</v>
      </c>
      <c r="E133" s="84">
        <v>373</v>
      </c>
      <c r="F133" s="84">
        <v>446</v>
      </c>
      <c r="G133" s="84"/>
      <c r="H133" s="84"/>
      <c r="I133" s="84"/>
    </row>
    <row r="134" spans="1:9" ht="25.5" x14ac:dyDescent="0.2">
      <c r="A134" s="139" t="s">
        <v>139</v>
      </c>
      <c r="B134" s="140"/>
      <c r="C134" s="141"/>
      <c r="D134" s="97" t="s">
        <v>147</v>
      </c>
      <c r="E134" s="84">
        <v>3000</v>
      </c>
      <c r="F134" s="84">
        <v>3115</v>
      </c>
      <c r="G134" s="84"/>
      <c r="H134" s="84"/>
      <c r="I134" s="84"/>
    </row>
    <row r="135" spans="1:9" ht="28.5" x14ac:dyDescent="0.2">
      <c r="A135" s="142">
        <v>4</v>
      </c>
      <c r="B135" s="143"/>
      <c r="C135" s="144"/>
      <c r="D135" s="76" t="s">
        <v>12</v>
      </c>
      <c r="E135" s="84">
        <v>3000</v>
      </c>
      <c r="F135" s="84">
        <v>3115</v>
      </c>
      <c r="G135" s="84"/>
      <c r="H135" s="84"/>
      <c r="I135" s="84"/>
    </row>
    <row r="136" spans="1:9" ht="42.75" x14ac:dyDescent="0.2">
      <c r="A136" s="145">
        <v>42</v>
      </c>
      <c r="B136" s="146"/>
      <c r="C136" s="147"/>
      <c r="D136" s="76" t="s">
        <v>29</v>
      </c>
      <c r="E136" s="84">
        <v>3000</v>
      </c>
      <c r="F136" s="84">
        <v>3115</v>
      </c>
      <c r="G136" s="84"/>
      <c r="H136" s="84"/>
      <c r="I136" s="84"/>
    </row>
    <row r="137" spans="1:9" x14ac:dyDescent="0.2">
      <c r="A137" s="139" t="s">
        <v>140</v>
      </c>
      <c r="B137" s="140"/>
      <c r="C137" s="141"/>
      <c r="D137" s="96" t="s">
        <v>148</v>
      </c>
      <c r="E137" s="84">
        <v>857</v>
      </c>
      <c r="F137" s="84"/>
      <c r="G137" s="84"/>
      <c r="H137" s="84"/>
      <c r="I137" s="84"/>
    </row>
    <row r="138" spans="1:9" ht="28.5" x14ac:dyDescent="0.2">
      <c r="A138" s="142">
        <v>4</v>
      </c>
      <c r="B138" s="143"/>
      <c r="C138" s="144"/>
      <c r="D138" s="76" t="s">
        <v>12</v>
      </c>
      <c r="E138" s="84">
        <v>857</v>
      </c>
      <c r="F138" s="84"/>
      <c r="G138" s="84"/>
      <c r="H138" s="84"/>
      <c r="I138" s="84"/>
    </row>
    <row r="139" spans="1:9" ht="42.75" x14ac:dyDescent="0.2">
      <c r="A139" s="145">
        <v>42</v>
      </c>
      <c r="B139" s="146"/>
      <c r="C139" s="147"/>
      <c r="D139" s="76" t="s">
        <v>29</v>
      </c>
      <c r="E139" s="84">
        <v>857</v>
      </c>
      <c r="F139" s="84"/>
      <c r="G139" s="84"/>
      <c r="H139" s="84"/>
      <c r="I139" s="84"/>
    </row>
    <row r="140" spans="1:9" ht="42.75" x14ac:dyDescent="0.2">
      <c r="A140" s="104" t="s">
        <v>169</v>
      </c>
      <c r="B140" s="105"/>
      <c r="C140" s="106"/>
      <c r="D140" s="113" t="s">
        <v>172</v>
      </c>
      <c r="E140" s="84">
        <v>793</v>
      </c>
      <c r="F140" s="84">
        <v>403</v>
      </c>
      <c r="G140" s="84"/>
      <c r="H140" s="84"/>
      <c r="I140" s="84"/>
    </row>
    <row r="141" spans="1:9" ht="28.5" x14ac:dyDescent="0.2">
      <c r="A141" s="104">
        <v>4</v>
      </c>
      <c r="B141" s="105"/>
      <c r="C141" s="106"/>
      <c r="D141" s="113" t="s">
        <v>173</v>
      </c>
      <c r="E141" s="84">
        <v>793</v>
      </c>
      <c r="F141" s="84">
        <v>403</v>
      </c>
      <c r="G141" s="84"/>
      <c r="H141" s="84"/>
      <c r="I141" s="84"/>
    </row>
    <row r="142" spans="1:9" ht="42.75" x14ac:dyDescent="0.2">
      <c r="A142" s="104">
        <v>42</v>
      </c>
      <c r="B142" s="105"/>
      <c r="C142" s="106"/>
      <c r="D142" s="113" t="s">
        <v>174</v>
      </c>
      <c r="E142" s="84">
        <v>793</v>
      </c>
      <c r="F142" s="84">
        <v>403</v>
      </c>
      <c r="G142" s="84"/>
      <c r="H142" s="84"/>
      <c r="I142" s="84"/>
    </row>
    <row r="143" spans="1:9" ht="51" x14ac:dyDescent="0.2">
      <c r="A143" s="139" t="s">
        <v>145</v>
      </c>
      <c r="B143" s="140"/>
      <c r="C143" s="141"/>
      <c r="D143" s="97" t="s">
        <v>149</v>
      </c>
      <c r="E143" s="84">
        <v>1967</v>
      </c>
      <c r="F143" s="84">
        <v>2033</v>
      </c>
      <c r="G143" s="84"/>
      <c r="H143" s="84"/>
      <c r="I143" s="84"/>
    </row>
    <row r="144" spans="1:9" ht="28.5" x14ac:dyDescent="0.2">
      <c r="A144" s="142">
        <v>4</v>
      </c>
      <c r="B144" s="143"/>
      <c r="C144" s="144"/>
      <c r="D144" s="76" t="s">
        <v>12</v>
      </c>
      <c r="E144" s="84">
        <v>1967</v>
      </c>
      <c r="F144" s="84">
        <v>2033</v>
      </c>
      <c r="G144" s="84"/>
      <c r="H144" s="84"/>
      <c r="I144" s="84"/>
    </row>
    <row r="145" spans="1:9" ht="42.75" x14ac:dyDescent="0.2">
      <c r="A145" s="145">
        <v>42</v>
      </c>
      <c r="B145" s="146"/>
      <c r="C145" s="147"/>
      <c r="D145" s="76" t="s">
        <v>29</v>
      </c>
      <c r="E145" s="84">
        <v>1967</v>
      </c>
      <c r="F145" s="84">
        <v>2033</v>
      </c>
      <c r="G145" s="84"/>
      <c r="H145" s="84"/>
      <c r="I145" s="84"/>
    </row>
    <row r="146" spans="1:9" s="92" customFormat="1" ht="45" x14ac:dyDescent="0.25">
      <c r="A146" s="148" t="s">
        <v>175</v>
      </c>
      <c r="B146" s="149"/>
      <c r="C146" s="150"/>
      <c r="D146" s="69" t="s">
        <v>176</v>
      </c>
      <c r="E146" s="83">
        <v>15168</v>
      </c>
      <c r="F146" s="83">
        <v>13876</v>
      </c>
      <c r="G146" s="83">
        <v>6000</v>
      </c>
      <c r="H146" s="83"/>
      <c r="I146" s="83"/>
    </row>
    <row r="147" spans="1:9" ht="28.5" x14ac:dyDescent="0.2">
      <c r="A147" s="139" t="s">
        <v>140</v>
      </c>
      <c r="B147" s="140"/>
      <c r="C147" s="141"/>
      <c r="D147" s="72" t="s">
        <v>148</v>
      </c>
      <c r="E147" s="84">
        <v>15168</v>
      </c>
      <c r="F147" s="84">
        <v>13876</v>
      </c>
      <c r="G147" s="84">
        <v>6000</v>
      </c>
      <c r="H147" s="84"/>
      <c r="I147" s="84"/>
    </row>
    <row r="148" spans="1:9" x14ac:dyDescent="0.2">
      <c r="A148" s="142">
        <v>3</v>
      </c>
      <c r="B148" s="143"/>
      <c r="C148" s="144"/>
      <c r="D148" s="76" t="s">
        <v>10</v>
      </c>
      <c r="E148" s="84">
        <v>15168</v>
      </c>
      <c r="F148" s="84">
        <v>13876</v>
      </c>
      <c r="G148" s="84">
        <v>6000</v>
      </c>
      <c r="H148" s="84"/>
      <c r="I148" s="84"/>
    </row>
    <row r="149" spans="1:9" x14ac:dyDescent="0.2">
      <c r="A149" s="145">
        <v>32</v>
      </c>
      <c r="B149" s="146"/>
      <c r="C149" s="147"/>
      <c r="D149" s="76" t="s">
        <v>21</v>
      </c>
      <c r="E149" s="84">
        <v>15168</v>
      </c>
      <c r="F149" s="84">
        <v>13876</v>
      </c>
      <c r="G149" s="84">
        <v>6000</v>
      </c>
      <c r="H149" s="84"/>
      <c r="I149" s="84"/>
    </row>
    <row r="150" spans="1:9" ht="17.45" customHeight="1" x14ac:dyDescent="0.25">
      <c r="A150" s="148" t="s">
        <v>121</v>
      </c>
      <c r="B150" s="149"/>
      <c r="C150" s="150"/>
      <c r="D150" s="69" t="s">
        <v>122</v>
      </c>
      <c r="E150" s="83">
        <v>152</v>
      </c>
      <c r="F150" s="83"/>
      <c r="G150" s="83"/>
      <c r="H150" s="83"/>
      <c r="I150" s="83"/>
    </row>
    <row r="151" spans="1:9" ht="28.5" x14ac:dyDescent="0.2">
      <c r="A151" s="139" t="s">
        <v>106</v>
      </c>
      <c r="B151" s="140"/>
      <c r="C151" s="141"/>
      <c r="D151" s="72" t="s">
        <v>107</v>
      </c>
      <c r="E151" s="84">
        <v>152</v>
      </c>
      <c r="F151" s="84"/>
      <c r="G151" s="84"/>
      <c r="H151" s="84"/>
      <c r="I151" s="84"/>
    </row>
    <row r="152" spans="1:9" x14ac:dyDescent="0.2">
      <c r="A152" s="142">
        <v>3</v>
      </c>
      <c r="B152" s="143"/>
      <c r="C152" s="144"/>
      <c r="D152" s="76" t="s">
        <v>10</v>
      </c>
      <c r="E152" s="84">
        <v>152</v>
      </c>
      <c r="F152" s="84"/>
      <c r="G152" s="84"/>
      <c r="H152" s="84"/>
      <c r="I152" s="84"/>
    </row>
    <row r="153" spans="1:9" x14ac:dyDescent="0.2">
      <c r="A153" s="145">
        <v>32</v>
      </c>
      <c r="B153" s="146"/>
      <c r="C153" s="147"/>
      <c r="D153" s="76" t="s">
        <v>21</v>
      </c>
      <c r="E153" s="84">
        <v>152</v>
      </c>
      <c r="F153" s="84"/>
      <c r="G153" s="84"/>
      <c r="H153" s="84"/>
      <c r="I153" s="84"/>
    </row>
    <row r="154" spans="1:9" ht="60" x14ac:dyDescent="0.25">
      <c r="A154" s="148" t="s">
        <v>177</v>
      </c>
      <c r="B154" s="149"/>
      <c r="C154" s="150"/>
      <c r="D154" s="69" t="s">
        <v>178</v>
      </c>
      <c r="E154" s="83"/>
      <c r="F154" s="83"/>
      <c r="G154" s="83">
        <v>121629</v>
      </c>
      <c r="H154" s="83">
        <v>121629</v>
      </c>
      <c r="I154" s="83">
        <v>82782</v>
      </c>
    </row>
    <row r="155" spans="1:9" ht="26.1" customHeight="1" x14ac:dyDescent="0.2">
      <c r="A155" s="139" t="s">
        <v>90</v>
      </c>
      <c r="B155" s="140"/>
      <c r="C155" s="141"/>
      <c r="D155" s="72" t="s">
        <v>89</v>
      </c>
      <c r="E155" s="84"/>
      <c r="F155" s="84"/>
      <c r="G155" s="84">
        <v>51059</v>
      </c>
      <c r="H155" s="84">
        <v>51059</v>
      </c>
      <c r="I155" s="84">
        <v>34542</v>
      </c>
    </row>
    <row r="156" spans="1:9" x14ac:dyDescent="0.2">
      <c r="A156" s="142">
        <v>3</v>
      </c>
      <c r="B156" s="143"/>
      <c r="C156" s="144"/>
      <c r="D156" s="76" t="s">
        <v>171</v>
      </c>
      <c r="E156" s="84"/>
      <c r="F156" s="84"/>
      <c r="G156" s="84">
        <v>51059</v>
      </c>
      <c r="H156" s="84">
        <v>51059</v>
      </c>
      <c r="I156" s="84">
        <v>34542</v>
      </c>
    </row>
    <row r="157" spans="1:9" x14ac:dyDescent="0.2">
      <c r="A157" s="107">
        <v>31</v>
      </c>
      <c r="B157" s="108"/>
      <c r="C157" s="76"/>
      <c r="D157" s="76" t="s">
        <v>11</v>
      </c>
      <c r="E157" s="84"/>
      <c r="F157" s="84"/>
      <c r="G157" s="84">
        <v>48224</v>
      </c>
      <c r="H157" s="84">
        <v>48224</v>
      </c>
      <c r="I157" s="84">
        <v>32652</v>
      </c>
    </row>
    <row r="158" spans="1:9" x14ac:dyDescent="0.2">
      <c r="A158" s="107">
        <v>32</v>
      </c>
      <c r="B158" s="108"/>
      <c r="C158" s="76"/>
      <c r="D158" s="76" t="s">
        <v>21</v>
      </c>
      <c r="E158" s="84"/>
      <c r="F158" s="84"/>
      <c r="G158" s="84">
        <v>2835</v>
      </c>
      <c r="H158" s="84">
        <v>2838</v>
      </c>
      <c r="I158" s="84">
        <v>189</v>
      </c>
    </row>
    <row r="159" spans="1:9" ht="42.75" x14ac:dyDescent="0.2">
      <c r="A159" s="107" t="s">
        <v>106</v>
      </c>
      <c r="B159" s="108"/>
      <c r="C159" s="76"/>
      <c r="D159" s="76" t="s">
        <v>179</v>
      </c>
      <c r="E159" s="84"/>
      <c r="F159" s="84"/>
      <c r="G159" s="84">
        <v>70570</v>
      </c>
      <c r="H159" s="84">
        <v>70570</v>
      </c>
      <c r="I159" s="84">
        <v>48240</v>
      </c>
    </row>
    <row r="160" spans="1:9" x14ac:dyDescent="0.2">
      <c r="A160" s="107">
        <v>3</v>
      </c>
      <c r="B160" s="108"/>
      <c r="C160" s="76"/>
      <c r="D160" s="76" t="s">
        <v>171</v>
      </c>
      <c r="E160" s="84"/>
      <c r="F160" s="84"/>
      <c r="G160" s="84">
        <v>70570</v>
      </c>
      <c r="H160" s="84">
        <v>70570</v>
      </c>
      <c r="I160" s="84">
        <v>48240</v>
      </c>
    </row>
    <row r="161" spans="1:9" x14ac:dyDescent="0.2">
      <c r="A161" s="107">
        <v>31</v>
      </c>
      <c r="B161" s="108"/>
      <c r="C161" s="76"/>
      <c r="D161" s="76" t="s">
        <v>11</v>
      </c>
      <c r="E161" s="84"/>
      <c r="F161" s="84"/>
      <c r="G161" s="84">
        <v>66595</v>
      </c>
      <c r="H161" s="84">
        <v>66595</v>
      </c>
      <c r="I161" s="84">
        <v>45090</v>
      </c>
    </row>
    <row r="162" spans="1:9" x14ac:dyDescent="0.2">
      <c r="A162" s="145">
        <v>32</v>
      </c>
      <c r="B162" s="146"/>
      <c r="C162" s="147"/>
      <c r="D162" s="76" t="s">
        <v>21</v>
      </c>
      <c r="E162" s="84"/>
      <c r="F162" s="84"/>
      <c r="G162" s="84">
        <v>3975</v>
      </c>
      <c r="H162" s="84">
        <v>3975</v>
      </c>
      <c r="I162" s="84">
        <v>3150</v>
      </c>
    </row>
  </sheetData>
  <mergeCells count="135">
    <mergeCell ref="A6:C6"/>
    <mergeCell ref="A7:C7"/>
    <mergeCell ref="A3:I3"/>
    <mergeCell ref="A5:C5"/>
    <mergeCell ref="A20:C20"/>
    <mergeCell ref="A21:C21"/>
    <mergeCell ref="A22:C22"/>
    <mergeCell ref="A23:C23"/>
    <mergeCell ref="A26:C26"/>
    <mergeCell ref="A24:C24"/>
    <mergeCell ref="A12:C12"/>
    <mergeCell ref="A13:C13"/>
    <mergeCell ref="A15:C15"/>
    <mergeCell ref="A14:C14"/>
    <mergeCell ref="A25:C25"/>
    <mergeCell ref="A16:C16"/>
    <mergeCell ref="A17:C17"/>
    <mergeCell ref="A18:C18"/>
    <mergeCell ref="A19:C19"/>
    <mergeCell ref="A73:C73"/>
    <mergeCell ref="A74:C74"/>
    <mergeCell ref="A30:C30"/>
    <mergeCell ref="A31:C31"/>
    <mergeCell ref="A33:C33"/>
    <mergeCell ref="A34:C34"/>
    <mergeCell ref="A27:C27"/>
    <mergeCell ref="A28:C28"/>
    <mergeCell ref="A49:C49"/>
    <mergeCell ref="A63:C63"/>
    <mergeCell ref="A64:C64"/>
    <mergeCell ref="A42:C42"/>
    <mergeCell ref="A38:C38"/>
    <mergeCell ref="A40:C40"/>
    <mergeCell ref="A41:C41"/>
    <mergeCell ref="A43:C43"/>
    <mergeCell ref="A37:C37"/>
    <mergeCell ref="A39:C39"/>
    <mergeCell ref="A35:C35"/>
    <mergeCell ref="A36:C36"/>
    <mergeCell ref="A68:C68"/>
    <mergeCell ref="A69:C69"/>
    <mergeCell ref="A70:C70"/>
    <mergeCell ref="A71:C71"/>
    <mergeCell ref="A72:C72"/>
    <mergeCell ref="A65:C65"/>
    <mergeCell ref="A66:C66"/>
    <mergeCell ref="A44:C44"/>
    <mergeCell ref="A45:C45"/>
    <mergeCell ref="A46:C46"/>
    <mergeCell ref="A47:C47"/>
    <mergeCell ref="A48:C48"/>
    <mergeCell ref="A124:C124"/>
    <mergeCell ref="A125:C125"/>
    <mergeCell ref="A108:C108"/>
    <mergeCell ref="A109:C109"/>
    <mergeCell ref="A110:C110"/>
    <mergeCell ref="A111:C111"/>
    <mergeCell ref="A112:C112"/>
    <mergeCell ref="A103:C103"/>
    <mergeCell ref="A104:C104"/>
    <mergeCell ref="A105:C105"/>
    <mergeCell ref="A106:C106"/>
    <mergeCell ref="A107:C107"/>
    <mergeCell ref="A153:C153"/>
    <mergeCell ref="A154:C154"/>
    <mergeCell ref="A155:C155"/>
    <mergeCell ref="A156:C156"/>
    <mergeCell ref="A162:C162"/>
    <mergeCell ref="A129:C129"/>
    <mergeCell ref="A130:C130"/>
    <mergeCell ref="A150:C150"/>
    <mergeCell ref="A151:C151"/>
    <mergeCell ref="A152:C152"/>
    <mergeCell ref="A133:C133"/>
    <mergeCell ref="A134:C134"/>
    <mergeCell ref="A135:C135"/>
    <mergeCell ref="A136:C136"/>
    <mergeCell ref="A137:C137"/>
    <mergeCell ref="A138:C138"/>
    <mergeCell ref="A139:C139"/>
    <mergeCell ref="A143:C143"/>
    <mergeCell ref="A144:C144"/>
    <mergeCell ref="A145:C145"/>
    <mergeCell ref="A146:C146"/>
    <mergeCell ref="A147:C147"/>
    <mergeCell ref="A148:C148"/>
    <mergeCell ref="A149:C149"/>
    <mergeCell ref="A1:I1"/>
    <mergeCell ref="A8:C8"/>
    <mergeCell ref="A9:C9"/>
    <mergeCell ref="A10:C10"/>
    <mergeCell ref="A11:C11"/>
    <mergeCell ref="A29:C29"/>
    <mergeCell ref="A67:C67"/>
    <mergeCell ref="A78:C78"/>
    <mergeCell ref="A113:C113"/>
    <mergeCell ref="A82:C82"/>
    <mergeCell ref="A86:C86"/>
    <mergeCell ref="A99:C99"/>
    <mergeCell ref="A100:C100"/>
    <mergeCell ref="A101:C101"/>
    <mergeCell ref="A102:C102"/>
    <mergeCell ref="A79:C79"/>
    <mergeCell ref="A80:C80"/>
    <mergeCell ref="A81:C81"/>
    <mergeCell ref="A84:C84"/>
    <mergeCell ref="A85:C85"/>
    <mergeCell ref="A75:C75"/>
    <mergeCell ref="A76:C76"/>
    <mergeCell ref="A77:C77"/>
    <mergeCell ref="A83:C83"/>
    <mergeCell ref="A131:C131"/>
    <mergeCell ref="A132:C132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126:C126"/>
    <mergeCell ref="A127:C127"/>
    <mergeCell ref="A128:C128"/>
    <mergeCell ref="A119:C119"/>
    <mergeCell ref="A120:C120"/>
    <mergeCell ref="A121:C121"/>
    <mergeCell ref="A122:C122"/>
    <mergeCell ref="A123:C123"/>
    <mergeCell ref="A114:C114"/>
    <mergeCell ref="A115:C115"/>
    <mergeCell ref="A116:C116"/>
    <mergeCell ref="A117:C117"/>
    <mergeCell ref="A118:C118"/>
  </mergeCells>
  <pageMargins left="0.70866141732283472" right="0.70866141732283472" top="0.74803149606299213" bottom="0.74803149606299213" header="0.31496062992125984" footer="0.31496062992125984"/>
  <pageSetup paperSize="9" scale="60" fitToHeight="5" orientation="landscape" horizontalDpi="300" verticalDpi="300" r:id="rId1"/>
  <headerFooter>
    <oddFooter>Stranica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13" sqref="F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8" t="s">
        <v>181</v>
      </c>
      <c r="B1" s="118"/>
      <c r="C1" s="118"/>
      <c r="D1" s="118"/>
      <c r="E1" s="118"/>
      <c r="F1" s="118"/>
      <c r="G1" s="118"/>
      <c r="H1" s="11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8" t="s">
        <v>18</v>
      </c>
      <c r="B3" s="118"/>
      <c r="C3" s="118"/>
      <c r="D3" s="118"/>
      <c r="E3" s="118"/>
      <c r="F3" s="118"/>
      <c r="G3" s="118"/>
      <c r="H3" s="11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8" t="s">
        <v>51</v>
      </c>
      <c r="B5" s="118"/>
      <c r="C5" s="118"/>
      <c r="D5" s="118"/>
      <c r="E5" s="118"/>
      <c r="F5" s="118"/>
      <c r="G5" s="118"/>
      <c r="H5" s="11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30</v>
      </c>
      <c r="D7" s="17" t="s">
        <v>157</v>
      </c>
      <c r="E7" s="18" t="s">
        <v>152</v>
      </c>
      <c r="F7" s="18" t="s">
        <v>153</v>
      </c>
      <c r="G7" s="18" t="s">
        <v>31</v>
      </c>
      <c r="H7" s="18" t="s">
        <v>158</v>
      </c>
    </row>
    <row r="8" spans="1:8" x14ac:dyDescent="0.25">
      <c r="A8" s="35"/>
      <c r="B8" s="36"/>
      <c r="C8" s="34" t="s">
        <v>53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56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2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3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D7" sqref="D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8" t="s">
        <v>181</v>
      </c>
      <c r="B1" s="118"/>
      <c r="C1" s="118"/>
      <c r="D1" s="118"/>
      <c r="E1" s="118"/>
      <c r="F1" s="11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8" t="s">
        <v>18</v>
      </c>
      <c r="B3" s="118"/>
      <c r="C3" s="118"/>
      <c r="D3" s="118"/>
      <c r="E3" s="118"/>
      <c r="F3" s="11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8" t="s">
        <v>52</v>
      </c>
      <c r="B5" s="118"/>
      <c r="C5" s="118"/>
      <c r="D5" s="118"/>
      <c r="E5" s="118"/>
      <c r="F5" s="118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7" t="s">
        <v>44</v>
      </c>
      <c r="B7" s="17" t="s">
        <v>157</v>
      </c>
      <c r="C7" s="18" t="s">
        <v>152</v>
      </c>
      <c r="D7" s="18" t="s">
        <v>153</v>
      </c>
      <c r="E7" s="18" t="s">
        <v>31</v>
      </c>
      <c r="F7" s="18" t="s">
        <v>158</v>
      </c>
    </row>
    <row r="8" spans="1:6" x14ac:dyDescent="0.25">
      <c r="A8" s="11" t="s">
        <v>53</v>
      </c>
      <c r="B8" s="8"/>
      <c r="C8" s="9"/>
      <c r="D8" s="9"/>
      <c r="E8" s="9"/>
      <c r="F8" s="9"/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6" t="s">
        <v>55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56</v>
      </c>
      <c r="B12" s="8"/>
      <c r="C12" s="9"/>
      <c r="D12" s="9"/>
      <c r="E12" s="9"/>
      <c r="F12" s="9"/>
    </row>
    <row r="13" spans="1:6" x14ac:dyDescent="0.25">
      <c r="A13" s="22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2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  <vt:lpstr>List2</vt:lpstr>
      <vt:lpstr>'POSEBNI DIO'!Ispis_naslova</vt:lpstr>
      <vt:lpstr>'Prihodi i rashodi po izvorima'!Ispis_naslova</vt:lpstr>
      <vt:lpstr>' Račun prihoda i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2024-10-31T07:09:29Z</cp:lastPrinted>
  <dcterms:created xsi:type="dcterms:W3CDTF">2022-08-12T12:51:27Z</dcterms:created>
  <dcterms:modified xsi:type="dcterms:W3CDTF">2024-10-31T07:11:58Z</dcterms:modified>
</cp:coreProperties>
</file>